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4\Белкамнефть\260224 КС 2\"/>
    </mc:Choice>
  </mc:AlternateContent>
  <xr:revisionPtr revIDLastSave="0" documentId="13_ncr:1_{26ECAA8C-70AB-4408-AA71-1DAE238DF79E}" xr6:coauthVersionLast="36" xr6:coauthVersionMax="36" xr10:uidLastSave="{00000000-0000-0000-0000-000000000000}"/>
  <bookViews>
    <workbookView xWindow="857" yWindow="-43" windowWidth="20957" windowHeight="13680" xr2:uid="{00000000-000D-0000-FFFF-FFFF00000000}"/>
  </bookViews>
  <sheets>
    <sheet name="Новоселки куст 9" sheetId="4" r:id="rId1"/>
  </sheets>
  <definedNames>
    <definedName name="_xlnm._FilterDatabase" localSheetId="0" hidden="1">'Новоселки куст 9'!$A$7:$W$205</definedName>
    <definedName name="_xlnm.Print_Area" localSheetId="0">'Новоселки куст 9'!$A$1:$L$212</definedName>
  </definedNames>
  <calcPr calcId="191029"/>
</workbook>
</file>

<file path=xl/calcChain.xml><?xml version="1.0" encoding="utf-8"?>
<calcChain xmlns="http://schemas.openxmlformats.org/spreadsheetml/2006/main">
  <c r="F204" i="4" l="1"/>
  <c r="H204" i="4" s="1"/>
  <c r="D204" i="4"/>
  <c r="F203" i="4"/>
  <c r="H203" i="4" s="1"/>
  <c r="D203" i="4"/>
  <c r="F202" i="4"/>
  <c r="H202" i="4" s="1"/>
  <c r="D202" i="4"/>
  <c r="F201" i="4"/>
  <c r="H201" i="4" s="1"/>
  <c r="D201" i="4"/>
  <c r="F200" i="4"/>
  <c r="H200" i="4" s="1"/>
  <c r="D200" i="4"/>
  <c r="F199" i="4"/>
  <c r="H199" i="4" s="1"/>
  <c r="D199" i="4"/>
  <c r="F198" i="4"/>
  <c r="H198" i="4" s="1"/>
  <c r="D198" i="4"/>
  <c r="F197" i="4"/>
  <c r="H197" i="4" s="1"/>
  <c r="D197" i="4"/>
  <c r="F196" i="4"/>
  <c r="H196" i="4" s="1"/>
  <c r="D196" i="4"/>
  <c r="F195" i="4"/>
  <c r="H195" i="4" s="1"/>
  <c r="D195" i="4"/>
  <c r="F194" i="4"/>
  <c r="H194" i="4" s="1"/>
  <c r="D194" i="4"/>
  <c r="F192" i="4"/>
  <c r="H192" i="4" s="1"/>
  <c r="D192" i="4"/>
  <c r="F191" i="4"/>
  <c r="H191" i="4" s="1"/>
  <c r="D191" i="4"/>
  <c r="F190" i="4"/>
  <c r="H190" i="4" s="1"/>
  <c r="D190" i="4"/>
  <c r="F189" i="4"/>
  <c r="H189" i="4" s="1"/>
  <c r="D189" i="4"/>
  <c r="F188" i="4"/>
  <c r="H188" i="4" s="1"/>
  <c r="D188" i="4"/>
  <c r="F187" i="4"/>
  <c r="H187" i="4" s="1"/>
  <c r="D187" i="4"/>
  <c r="F186" i="4"/>
  <c r="H186" i="4" s="1"/>
  <c r="D186" i="4"/>
  <c r="F185" i="4"/>
  <c r="H185" i="4" s="1"/>
  <c r="D185" i="4"/>
  <c r="F184" i="4"/>
  <c r="H184" i="4" s="1"/>
  <c r="D184" i="4"/>
  <c r="F183" i="4"/>
  <c r="H183" i="4" s="1"/>
  <c r="D183" i="4"/>
  <c r="F182" i="4"/>
  <c r="H182" i="4" s="1"/>
  <c r="D182" i="4"/>
  <c r="F181" i="4"/>
  <c r="H181" i="4" s="1"/>
  <c r="D181" i="4"/>
  <c r="F180" i="4"/>
  <c r="H180" i="4" s="1"/>
  <c r="D180" i="4"/>
  <c r="F179" i="4"/>
  <c r="H179" i="4" s="1"/>
  <c r="D179" i="4"/>
  <c r="F178" i="4"/>
  <c r="H178" i="4" s="1"/>
  <c r="D178" i="4"/>
  <c r="F177" i="4"/>
  <c r="H177" i="4" s="1"/>
  <c r="D177" i="4"/>
  <c r="F176" i="4"/>
  <c r="H176" i="4" s="1"/>
  <c r="D176" i="4"/>
  <c r="F175" i="4"/>
  <c r="H175" i="4" s="1"/>
  <c r="D175" i="4"/>
  <c r="F174" i="4"/>
  <c r="H174" i="4" s="1"/>
  <c r="D174" i="4"/>
  <c r="F173" i="4"/>
  <c r="H173" i="4" s="1"/>
  <c r="D173" i="4"/>
  <c r="F172" i="4"/>
  <c r="H172" i="4" s="1"/>
  <c r="D172" i="4"/>
  <c r="F170" i="4"/>
  <c r="H170" i="4" s="1"/>
  <c r="D170" i="4"/>
  <c r="F169" i="4"/>
  <c r="H169" i="4" s="1"/>
  <c r="D169" i="4"/>
  <c r="F168" i="4"/>
  <c r="H168" i="4" s="1"/>
  <c r="D168" i="4"/>
  <c r="F167" i="4"/>
  <c r="H167" i="4" s="1"/>
  <c r="D167" i="4"/>
  <c r="F166" i="4"/>
  <c r="H166" i="4" s="1"/>
  <c r="D166" i="4"/>
  <c r="F165" i="4"/>
  <c r="H165" i="4" s="1"/>
  <c r="D165" i="4"/>
  <c r="F164" i="4"/>
  <c r="H164" i="4" s="1"/>
  <c r="D164" i="4"/>
  <c r="F162" i="4"/>
  <c r="H162" i="4" s="1"/>
  <c r="D162" i="4"/>
  <c r="F161" i="4"/>
  <c r="H161" i="4" s="1"/>
  <c r="D161" i="4"/>
  <c r="F159" i="4"/>
  <c r="H159" i="4" s="1"/>
  <c r="D159" i="4"/>
  <c r="F158" i="4"/>
  <c r="H158" i="4" s="1"/>
  <c r="D158" i="4"/>
  <c r="F157" i="4"/>
  <c r="H157" i="4" s="1"/>
  <c r="D157" i="4"/>
  <c r="F156" i="4"/>
  <c r="H156" i="4" s="1"/>
  <c r="D156" i="4"/>
  <c r="F155" i="4"/>
  <c r="H155" i="4" s="1"/>
  <c r="D155" i="4"/>
  <c r="F154" i="4"/>
  <c r="H154" i="4" s="1"/>
  <c r="D154" i="4"/>
  <c r="F153" i="4"/>
  <c r="H153" i="4" s="1"/>
  <c r="D153" i="4"/>
  <c r="F152" i="4"/>
  <c r="H152" i="4" s="1"/>
  <c r="D152" i="4"/>
  <c r="F151" i="4"/>
  <c r="H151" i="4" s="1"/>
  <c r="D151" i="4"/>
  <c r="F150" i="4"/>
  <c r="H150" i="4" s="1"/>
  <c r="D150" i="4"/>
  <c r="F149" i="4"/>
  <c r="H149" i="4" s="1"/>
  <c r="D149" i="4"/>
  <c r="F148" i="4"/>
  <c r="H148" i="4" s="1"/>
  <c r="D148" i="4"/>
  <c r="F147" i="4"/>
  <c r="H147" i="4" s="1"/>
  <c r="D147" i="4"/>
  <c r="F146" i="4"/>
  <c r="H146" i="4" s="1"/>
  <c r="D146" i="4"/>
  <c r="F145" i="4"/>
  <c r="H145" i="4" s="1"/>
  <c r="D145" i="4"/>
  <c r="F144" i="4"/>
  <c r="H144" i="4" s="1"/>
  <c r="D144" i="4"/>
  <c r="F143" i="4"/>
  <c r="H143" i="4" s="1"/>
  <c r="D143" i="4"/>
  <c r="F142" i="4"/>
  <c r="H142" i="4" s="1"/>
  <c r="D142" i="4"/>
  <c r="F141" i="4"/>
  <c r="H141" i="4" s="1"/>
  <c r="D141" i="4"/>
  <c r="F140" i="4"/>
  <c r="H140" i="4" s="1"/>
  <c r="D140" i="4"/>
  <c r="F139" i="4"/>
  <c r="H139" i="4" s="1"/>
  <c r="D139" i="4"/>
  <c r="F138" i="4"/>
  <c r="H138" i="4" s="1"/>
  <c r="D138" i="4"/>
  <c r="F137" i="4"/>
  <c r="H137" i="4" s="1"/>
  <c r="D137" i="4"/>
  <c r="F136" i="4"/>
  <c r="H136" i="4" s="1"/>
  <c r="D136" i="4"/>
  <c r="F135" i="4"/>
  <c r="H135" i="4" s="1"/>
  <c r="D135" i="4"/>
  <c r="F134" i="4"/>
  <c r="H134" i="4" s="1"/>
  <c r="D134" i="4"/>
  <c r="F133" i="4"/>
  <c r="H133" i="4" s="1"/>
  <c r="D133" i="4"/>
  <c r="F132" i="4"/>
  <c r="H132" i="4" s="1"/>
  <c r="D132" i="4"/>
  <c r="F131" i="4"/>
  <c r="H131" i="4" s="1"/>
  <c r="D131" i="4"/>
  <c r="F130" i="4"/>
  <c r="H130" i="4" s="1"/>
  <c r="D130" i="4"/>
  <c r="F129" i="4"/>
  <c r="H129" i="4" s="1"/>
  <c r="D129" i="4"/>
  <c r="F128" i="4"/>
  <c r="H128" i="4" s="1"/>
  <c r="D128" i="4"/>
  <c r="F127" i="4"/>
  <c r="H127" i="4" s="1"/>
  <c r="D127" i="4"/>
  <c r="F126" i="4"/>
  <c r="H126" i="4" s="1"/>
  <c r="D126" i="4"/>
  <c r="F125" i="4"/>
  <c r="H125" i="4" s="1"/>
  <c r="D125" i="4"/>
  <c r="F124" i="4"/>
  <c r="H124" i="4" s="1"/>
  <c r="D124" i="4"/>
  <c r="F123" i="4"/>
  <c r="H123" i="4" s="1"/>
  <c r="D123" i="4"/>
  <c r="F122" i="4"/>
  <c r="H122" i="4" s="1"/>
  <c r="D122" i="4"/>
  <c r="F121" i="4"/>
  <c r="H121" i="4" s="1"/>
  <c r="D121" i="4"/>
  <c r="F120" i="4"/>
  <c r="H120" i="4" s="1"/>
  <c r="D120" i="4"/>
  <c r="F119" i="4"/>
  <c r="H119" i="4" s="1"/>
  <c r="D119" i="4"/>
  <c r="F118" i="4"/>
  <c r="H118" i="4" s="1"/>
  <c r="D118" i="4"/>
  <c r="F117" i="4"/>
  <c r="H117" i="4" s="1"/>
  <c r="D117" i="4"/>
  <c r="F116" i="4"/>
  <c r="H116" i="4" s="1"/>
  <c r="D116" i="4"/>
  <c r="F115" i="4"/>
  <c r="H115" i="4" s="1"/>
  <c r="D115" i="4"/>
  <c r="F114" i="4"/>
  <c r="H114" i="4" s="1"/>
  <c r="D114" i="4"/>
  <c r="F112" i="4"/>
  <c r="H112" i="4" s="1"/>
  <c r="D112" i="4"/>
  <c r="F111" i="4"/>
  <c r="H111" i="4" s="1"/>
  <c r="D111" i="4"/>
  <c r="F110" i="4"/>
  <c r="H110" i="4" s="1"/>
  <c r="D110" i="4"/>
  <c r="F109" i="4"/>
  <c r="H109" i="4" s="1"/>
  <c r="D109" i="4"/>
  <c r="F108" i="4"/>
  <c r="H108" i="4" s="1"/>
  <c r="D108" i="4"/>
  <c r="F107" i="4"/>
  <c r="H107" i="4" s="1"/>
  <c r="D107" i="4"/>
  <c r="F106" i="4"/>
  <c r="H106" i="4" s="1"/>
  <c r="D106" i="4"/>
  <c r="F105" i="4"/>
  <c r="H105" i="4" s="1"/>
  <c r="D105" i="4"/>
  <c r="F104" i="4"/>
  <c r="H104" i="4" s="1"/>
  <c r="D104" i="4"/>
  <c r="F103" i="4"/>
  <c r="H103" i="4" s="1"/>
  <c r="D103" i="4"/>
  <c r="F102" i="4"/>
  <c r="H102" i="4" s="1"/>
  <c r="D102" i="4"/>
  <c r="F101" i="4"/>
  <c r="H101" i="4" s="1"/>
  <c r="D101" i="4"/>
  <c r="F100" i="4"/>
  <c r="H100" i="4" s="1"/>
  <c r="D100" i="4"/>
  <c r="F99" i="4"/>
  <c r="H99" i="4" s="1"/>
  <c r="D99" i="4"/>
  <c r="F96" i="4"/>
  <c r="H96" i="4" s="1"/>
  <c r="D96" i="4"/>
  <c r="F95" i="4"/>
  <c r="H95" i="4" s="1"/>
  <c r="D95" i="4"/>
  <c r="F94" i="4"/>
  <c r="H94" i="4" s="1"/>
  <c r="D94" i="4"/>
  <c r="F93" i="4"/>
  <c r="H93" i="4" s="1"/>
  <c r="D93" i="4"/>
  <c r="F92" i="4"/>
  <c r="H92" i="4" s="1"/>
  <c r="D92" i="4"/>
  <c r="F91" i="4"/>
  <c r="H91" i="4" s="1"/>
  <c r="D91" i="4"/>
  <c r="F90" i="4"/>
  <c r="H90" i="4" s="1"/>
  <c r="D90" i="4"/>
  <c r="F89" i="4"/>
  <c r="H89" i="4" s="1"/>
  <c r="D89" i="4"/>
  <c r="F87" i="4"/>
  <c r="H87" i="4" s="1"/>
  <c r="D87" i="4"/>
  <c r="F85" i="4"/>
  <c r="H85" i="4" s="1"/>
  <c r="D85" i="4"/>
  <c r="F84" i="4"/>
  <c r="H84" i="4" s="1"/>
  <c r="D84" i="4"/>
  <c r="F83" i="4"/>
  <c r="H83" i="4" s="1"/>
  <c r="D83" i="4"/>
  <c r="F82" i="4"/>
  <c r="H82" i="4" s="1"/>
  <c r="D82" i="4"/>
  <c r="F81" i="4"/>
  <c r="H81" i="4" s="1"/>
  <c r="D81" i="4"/>
  <c r="F80" i="4"/>
  <c r="H80" i="4" s="1"/>
  <c r="D80" i="4"/>
  <c r="F78" i="4"/>
  <c r="H78" i="4" s="1"/>
  <c r="D78" i="4"/>
  <c r="F77" i="4"/>
  <c r="H77" i="4" s="1"/>
  <c r="D77" i="4"/>
  <c r="F76" i="4"/>
  <c r="H76" i="4" s="1"/>
  <c r="D76" i="4"/>
  <c r="F75" i="4"/>
  <c r="H75" i="4" s="1"/>
  <c r="D75" i="4"/>
  <c r="F74" i="4"/>
  <c r="H74" i="4" s="1"/>
  <c r="D74" i="4"/>
  <c r="F72" i="4"/>
  <c r="H72" i="4" s="1"/>
  <c r="D72" i="4"/>
  <c r="F71" i="4"/>
  <c r="H71" i="4" s="1"/>
  <c r="D71" i="4"/>
  <c r="F70" i="4"/>
  <c r="H70" i="4" s="1"/>
  <c r="D70" i="4"/>
  <c r="F69" i="4"/>
  <c r="H69" i="4" s="1"/>
  <c r="D69" i="4"/>
  <c r="F68" i="4"/>
  <c r="H68" i="4" s="1"/>
  <c r="D68" i="4"/>
  <c r="F67" i="4"/>
  <c r="H67" i="4" s="1"/>
  <c r="D67" i="4"/>
  <c r="F66" i="4"/>
  <c r="H66" i="4" s="1"/>
  <c r="D66" i="4"/>
  <c r="F65" i="4"/>
  <c r="H65" i="4" s="1"/>
  <c r="D65" i="4"/>
  <c r="F64" i="4"/>
  <c r="H64" i="4" s="1"/>
  <c r="D64" i="4"/>
  <c r="F63" i="4"/>
  <c r="H63" i="4" s="1"/>
  <c r="D63" i="4"/>
  <c r="F61" i="4"/>
  <c r="H61" i="4" s="1"/>
  <c r="D61" i="4"/>
  <c r="F60" i="4"/>
  <c r="H60" i="4" s="1"/>
  <c r="D60" i="4"/>
  <c r="F59" i="4"/>
  <c r="H59" i="4" s="1"/>
  <c r="D59" i="4"/>
  <c r="F58" i="4"/>
  <c r="H58" i="4" s="1"/>
  <c r="D58" i="4"/>
  <c r="F57" i="4"/>
  <c r="H57" i="4" s="1"/>
  <c r="D57" i="4"/>
  <c r="F56" i="4"/>
  <c r="H56" i="4" s="1"/>
  <c r="D56" i="4"/>
  <c r="F54" i="4"/>
  <c r="H54" i="4" s="1"/>
  <c r="D54" i="4"/>
  <c r="F53" i="4"/>
  <c r="H53" i="4" s="1"/>
  <c r="D53" i="4"/>
  <c r="F52" i="4"/>
  <c r="H52" i="4" s="1"/>
  <c r="D52" i="4"/>
  <c r="F50" i="4"/>
  <c r="H50" i="4" s="1"/>
  <c r="D50" i="4"/>
  <c r="F49" i="4"/>
  <c r="H49" i="4" s="1"/>
  <c r="D49" i="4"/>
  <c r="F48" i="4"/>
  <c r="H48" i="4" s="1"/>
  <c r="D48" i="4"/>
  <c r="F47" i="4"/>
  <c r="H47" i="4" s="1"/>
  <c r="D47" i="4"/>
  <c r="F46" i="4"/>
  <c r="H46" i="4" s="1"/>
  <c r="D46" i="4"/>
  <c r="F45" i="4"/>
  <c r="H45" i="4" s="1"/>
  <c r="D45" i="4"/>
  <c r="F44" i="4"/>
  <c r="H44" i="4" s="1"/>
  <c r="D44" i="4"/>
  <c r="F43" i="4"/>
  <c r="H43" i="4" s="1"/>
  <c r="D43" i="4"/>
  <c r="F42" i="4"/>
  <c r="H42" i="4" s="1"/>
  <c r="D42" i="4"/>
  <c r="F41" i="4"/>
  <c r="H41" i="4" s="1"/>
  <c r="D41" i="4"/>
  <c r="F40" i="4"/>
  <c r="H40" i="4" s="1"/>
  <c r="D40" i="4"/>
  <c r="F38" i="4"/>
  <c r="H38" i="4" s="1"/>
  <c r="D38" i="4"/>
  <c r="F37" i="4"/>
  <c r="H37" i="4" s="1"/>
  <c r="D37" i="4"/>
  <c r="F35" i="4"/>
  <c r="H35" i="4" s="1"/>
  <c r="D35" i="4"/>
  <c r="F34" i="4"/>
  <c r="H34" i="4" s="1"/>
  <c r="D34" i="4"/>
  <c r="F33" i="4"/>
  <c r="H33" i="4" s="1"/>
  <c r="D33" i="4"/>
  <c r="F32" i="4"/>
  <c r="H32" i="4" s="1"/>
  <c r="D32" i="4"/>
  <c r="F31" i="4"/>
  <c r="H31" i="4" s="1"/>
  <c r="D31" i="4"/>
  <c r="F30" i="4"/>
  <c r="H30" i="4" s="1"/>
  <c r="D30" i="4"/>
  <c r="F28" i="4"/>
  <c r="H28" i="4" s="1"/>
  <c r="D28" i="4"/>
  <c r="F27" i="4"/>
  <c r="H27" i="4" s="1"/>
  <c r="D27" i="4"/>
  <c r="F26" i="4"/>
  <c r="H26" i="4" s="1"/>
  <c r="D26" i="4"/>
  <c r="F25" i="4"/>
  <c r="H25" i="4" s="1"/>
  <c r="D25" i="4"/>
  <c r="F24" i="4"/>
  <c r="H24" i="4" s="1"/>
  <c r="D24" i="4"/>
  <c r="F23" i="4"/>
  <c r="H23" i="4" s="1"/>
  <c r="D23" i="4"/>
  <c r="F22" i="4"/>
  <c r="H22" i="4" s="1"/>
  <c r="D22" i="4"/>
  <c r="F18" i="4"/>
  <c r="H18" i="4" s="1"/>
  <c r="D18" i="4"/>
  <c r="F17" i="4"/>
  <c r="H17" i="4" s="1"/>
  <c r="D17" i="4"/>
  <c r="F15" i="4"/>
  <c r="H15" i="4" s="1"/>
  <c r="D15" i="4"/>
  <c r="F14" i="4"/>
  <c r="H14" i="4" s="1"/>
  <c r="D14" i="4"/>
  <c r="F13" i="4"/>
  <c r="H13" i="4" s="1"/>
  <c r="D13" i="4"/>
  <c r="F11" i="4"/>
  <c r="H11" i="4" s="1"/>
  <c r="D11" i="4"/>
  <c r="R99" i="4" l="1"/>
  <c r="X96" i="4" l="1"/>
  <c r="I170" i="4"/>
  <c r="I180" i="4"/>
  <c r="R177" i="4"/>
  <c r="R100" i="4" l="1"/>
</calcChain>
</file>

<file path=xl/sharedStrings.xml><?xml version="1.0" encoding="utf-8"?>
<sst xmlns="http://schemas.openxmlformats.org/spreadsheetml/2006/main" count="1409" uniqueCount="412">
  <si>
    <t>Труба гибкая гофрированная двустенная ТГГД 90</t>
  </si>
  <si>
    <t>Мастика МГКП огнезащитная герметизирующая, брикет 3 кг</t>
  </si>
  <si>
    <t>Лента сигнальная с логотипом "Осторожно кабель", шириной 300 мм, толщиной 300 мкм, цвет красный</t>
  </si>
  <si>
    <t>Наименование материалов/оборудования</t>
  </si>
  <si>
    <t>ед.изм</t>
  </si>
  <si>
    <t>м</t>
  </si>
  <si>
    <t>шт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</si>
  <si>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</si>
  <si>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</si>
  <si>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</si>
  <si>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</si>
  <si>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№ п/п</t>
  </si>
  <si>
    <t>Заказчиком (кол-во)</t>
  </si>
  <si>
    <t>Подрядчиком (кол-во)</t>
  </si>
  <si>
    <t>Наличие на складе Заказчика (кол-во)</t>
  </si>
  <si>
    <t>Сроки поставки (число/месяц/год)</t>
  </si>
  <si>
    <t>Цена за единицу руб. без НДС</t>
  </si>
  <si>
    <t>кг</t>
  </si>
  <si>
    <t>м3</t>
  </si>
  <si>
    <t>Плита ПД-2-6</t>
  </si>
  <si>
    <t>Бирка маркировочная кабельная, белая У134</t>
  </si>
  <si>
    <t>ПГС ГОСТ 25607-94</t>
  </si>
  <si>
    <t>Цена за единицу руб. без НДС с учетом доставки</t>
  </si>
  <si>
    <t>Эмаль ПФ-115</t>
  </si>
  <si>
    <t>Металлорукав герметичный в ПВХ оболочке МПГ 20</t>
  </si>
  <si>
    <t>Труба стальная бесшовная холоднодеформированная, 14x1,6</t>
  </si>
  <si>
    <t>Адаптер цанговый "труба-рукав", АТР 20/20 (3/4")</t>
  </si>
  <si>
    <t>Шайба А12.01.08кп.016</t>
  </si>
  <si>
    <t>Бетон В 15, F75</t>
  </si>
  <si>
    <t>компл.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</si>
  <si>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</si>
  <si>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</si>
  <si>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</si>
  <si>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>Коробка переходная клеммная КПК-2М</t>
  </si>
  <si>
    <t>Шайба 8 3х13</t>
  </si>
  <si>
    <t>Провод с медной жилой с изоляцией из ПВХ пластиката цвет изоляции зелено-желтый ПВЗ -0,45 сеч. 1х6мм2</t>
  </si>
  <si>
    <t>Клипса самоклеящаяся для круглого кабеля шириной 26мм, код 25436-ЗМ</t>
  </si>
  <si>
    <t>Труба стальная водогазопроводная диам. 32х3,2-II, L= 4 м</t>
  </si>
  <si>
    <t>Лист стальной 5х100х100</t>
  </si>
  <si>
    <t>Скоба для крепления труб К144У2</t>
  </si>
  <si>
    <t>Уголок электромонтажный перфорированный L=180мм, К242 У2 - 2 шт</t>
  </si>
  <si>
    <t>Уголок электромонтажный перфорированный L=300мм, К242 У2 - 2 шт</t>
  </si>
  <si>
    <t>Плита ПДНм-AV</t>
  </si>
  <si>
    <t>Узел заземления брони кабеля КПБП (2 компл) в составе:</t>
  </si>
  <si>
    <t>Лента сигнальная с логотипом "Осторожно кабель", ЛСЭ 150</t>
  </si>
  <si>
    <t>упак</t>
  </si>
  <si>
    <t>Битум</t>
  </si>
  <si>
    <t xml:space="preserve">Мастика Изол </t>
  </si>
  <si>
    <t>Блок бетонный ФБС24.3.6-Т</t>
  </si>
  <si>
    <t>Обустройство скважин (2 шт)</t>
  </si>
  <si>
    <t>Круг 20, L=1100</t>
  </si>
  <si>
    <t>Лист 3х20х61</t>
  </si>
  <si>
    <t>Гайка М20-6Н (S30)</t>
  </si>
  <si>
    <t>Шайба 20.01.08кн.016</t>
  </si>
  <si>
    <t>Болт М8-6gх30.58 (S13)</t>
  </si>
  <si>
    <t>Гайка М8-6Н.5 (S13)</t>
  </si>
  <si>
    <t>Индикатор тока ИТ2-М</t>
  </si>
  <si>
    <t>Хомут гибкий атмосферостойкий 6х180мм, ДКС</t>
  </si>
  <si>
    <t>Грунтовка ГФ-021</t>
  </si>
  <si>
    <t>м2</t>
  </si>
  <si>
    <t>Мастика Изол</t>
  </si>
  <si>
    <t>Наконечник медный луженый на провод сечением 95кв.мм; ТМЛ 95-12-15</t>
  </si>
  <si>
    <t>Короб с крышкой 100х100х2500, СП100х100-П2,5У1</t>
  </si>
  <si>
    <t>Скоба СП100х100-С</t>
  </si>
  <si>
    <t>Струбцина СМ301200</t>
  </si>
  <si>
    <t xml:space="preserve">Кронштейн для крепления кабеля КПБП (на 2 скв.) </t>
  </si>
  <si>
    <t>Труба гибкая гофрированная двустенная  для электропроводки 50мм  с протяжкой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</si>
  <si>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</si>
  <si>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Благоустройство. Водоотвод</t>
  </si>
  <si>
    <t>Щебень фр. 20-40мм М400 по ГОСТ 8267-93</t>
  </si>
  <si>
    <t xml:space="preserve">м </t>
  </si>
  <si>
    <t>Тип 1 (175 м2)</t>
  </si>
  <si>
    <t>Тип 5 (488 м2)</t>
  </si>
  <si>
    <t>Песок строительный средней крупности</t>
  </si>
  <si>
    <t>Пескоцементная смесь М400</t>
  </si>
  <si>
    <t>Площадка под КТП (1 шт) (лист 37)</t>
  </si>
  <si>
    <t>Стержень Ф8 А-I (А240), L=2,3м</t>
  </si>
  <si>
    <t>Комплектная трансформаторная подстанция типа "Киоск", мощность силового трансформатора 400кВА, 10/0,4кВ, КТП-К(ВК)-400/10/0,4-93-УХЛ1</t>
  </si>
  <si>
    <t>Кабель силовой для стационарной прокладки с медными жилами в ПВХ изоляции, бронированный в ПВХ оболочке на напряжение до 1кВ , ВБбШвнг(А)-1 сеч. 4х16 кв.мм.</t>
  </si>
  <si>
    <t>Кабель силовой для стационарной прокладки с медными жилами в ПВХ изоляции, бронированный в ПВХ оболочке на напряжение до 1кВ , ВБбШвнг(А)-1 сеч. 4х6 кв.мм.</t>
  </si>
  <si>
    <t>Кабель силовой круглый с заполнением с медными жилами с изоляцией и оболочкой из ПВХ пластиката пониженной пожароопасности на напряжение до 1кВ , ВВГнг(А)-LS-1 сеч. 4х2,5 кв.мм.</t>
  </si>
  <si>
    <t>Кабель силовой круглый с заполнением с медными жилами с изоляцией и оболочкой из ПВХ пластиката пониженной пожароопасности на напряжение до 1кВ , ВВГнг(А)-LS-1 сеч. 5х1,5 кв.мм.</t>
  </si>
  <si>
    <t>Кабель силовой для стационарной прокладки с медными жилами в ПВХ изоляции, бронированный в ПВХ оболочке пониженной горючести на напряжение до 3кВ , ВБШвнг(А)-3 сеч. 3х25 кв.мм.</t>
  </si>
  <si>
    <t>Наконечник медный луженый на провод сечением 70кв.мм; ТМЛ 70-12-13</t>
  </si>
  <si>
    <t>Наконечник медный луженый на провод сечением 25кв.мм; ТМЛ 25-8-8</t>
  </si>
  <si>
    <t>Наконечник медно-алюминиевый для жил сечением 25кв.мм; ТАМ 25-10-8</t>
  </si>
  <si>
    <t>Герметичный не поддерживающий горения металлорукав в ПВХ изоляции с усл.проходом 20мм, МРПИ нг 20</t>
  </si>
  <si>
    <t>Герметичный не поддерживающий горения металлорукав в ПВХ изоляции с усл.проходом 38мм, МРПИ нг 38</t>
  </si>
  <si>
    <t>Герметичный не поддерживающий горения металлорукав в ПВХ изоляции с усл.проходом 60мм, МРПИ нг 60</t>
  </si>
  <si>
    <t>Герметичный не поддерживающий горения металлорукав в ПВХ изоляции с усл.проходом 75мм, МРПИ нг 75</t>
  </si>
  <si>
    <t>Скоба для крепления трубы к металлоконструкциям, К148пУ2</t>
  </si>
  <si>
    <t>Муфта для соединения металлорукава с трубой, ТР-10УЗ</t>
  </si>
  <si>
    <t>Материалы для ввода кабеля в КТП в составе</t>
  </si>
  <si>
    <t>мастика МГКП огнезащитная герметизирующая, брикет 3 кг</t>
  </si>
  <si>
    <t>труба гибкая гофрированная двустенная типа ПНД/ПВД, Д=90мм</t>
  </si>
  <si>
    <t>металлорукав в ПВХ изоляции не поддерживающей горения с усл. проходом 60мм; МРПИ нг 60</t>
  </si>
  <si>
    <t>тш</t>
  </si>
  <si>
    <t>Гофрированная труба из нераспространяющего горения полиамида с усл. проходом 48мм с протяжкой РА614855F0</t>
  </si>
  <si>
    <t>Асбестовый шнур</t>
  </si>
  <si>
    <t>Состав уплотнительный УС-65</t>
  </si>
  <si>
    <t>Полоса 5х40-В, L=2,2м</t>
  </si>
  <si>
    <t>Гильза стальная из водогазопроводной трубы L=60мм, диам. 15х2,5 (16 шт)</t>
  </si>
  <si>
    <t>Канат двойной свивкм L=800мм, 8,3-ГЛ-IIЛ-1372 (140) (8 шт)</t>
  </si>
  <si>
    <t>Электроконтактный манометр взрывозащищенный 1ЕхdIIВТ4, тип сигнализирующего устройства V; ДМ2005Сг1Ех; 0-6МПа; У3; V исп</t>
  </si>
  <si>
    <t>Кабель контрольный с медными жилами КВВГ сеч. 4х1,0</t>
  </si>
  <si>
    <t>Элемент резьбовой крепежный с внутренней резьбой РКв-20</t>
  </si>
  <si>
    <t>Термоусадочная трубка сроеднестенная с подклеивающим слоем 95/25-3,0 AMWA</t>
  </si>
  <si>
    <t>Муфта ремонтная канализационная 50мм</t>
  </si>
  <si>
    <t>Манжета переходная резиновая Д 50х20</t>
  </si>
  <si>
    <t>Грунт-эмаль ХВ-0278, цвет черный</t>
  </si>
  <si>
    <t>Хомут трубный д25-31мм, PPL DN20</t>
  </si>
  <si>
    <t>Шкаф модемный  ШТИ 03.09.01 PCOM.403500.03.31 в составе: компактный распределительный шкаф АЕ 1032.500, Rittal габ.размер 200х300х120мм - 1 шт; GSM/GPRS - терминал с возможностями голосовой связи высокоскоростной передачи данных, приема и передачи SMS и факсов в стандарте  GSM 900/1800 и GPRS Class 8  с максимальной скоростью до 56 кбит/с Cinterion MC 52i Terminal - 1 шт; кабель RS-232 - 1 шт; модуль конвертера RS-232 в RS-422/485, ADAM-4520 - 1 шт; стабилизированный блок питания Logo Power 1,3А вход 93-264В, выход 24В/1,3А - 1 шт; выключатель автоматический 1-пол. DX 230В / 3А, откл. способность 6кА - 1 шт; провод ПВЗ сеч. 1х1,5мм2 - 5 м; нулевая шина 14/2, сеч. 121х6х9 - 2 шт; угловой изолятор нулевой шины - 4 шт. антенна направленная стационарная стандарт GSM 900/1800 рабочий диапазон частот 750-1050МГц, усиление 14дБ, сопротивление 50Ом - 1шт</t>
  </si>
  <si>
    <t>Кабель с медными жилами в ПВХ изоляции (пониженной пожароопасности) в ПВХ оболочке ВВГнг(А)-LS-1 сеч. 3х1,5мм2</t>
  </si>
  <si>
    <t>Пластиковый кабельный ввод степень защиты IP65, д1=6-12мм, Д=20,2мм, PG-13,5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</si>
  <si>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Волкова) и получить их, в случае наличия, на основании соответствующего письма УКС АО "Белкамнефть" им. А.А. Волкова.</t>
  </si>
  <si>
    <t>Генеральный план (проект-аналог РД № 1023-ГП)</t>
  </si>
  <si>
    <t>Архитектурно-строительные решения (проект-аналог РД № 1023-АС)</t>
  </si>
  <si>
    <t>Эмаль ХС-759</t>
  </si>
  <si>
    <t>Грунтовка ХС-059</t>
  </si>
  <si>
    <t>Песчано-гравийная смесь</t>
  </si>
  <si>
    <t>Плита ПД 2-6 (1,48х2,98х0,18м)</t>
  </si>
  <si>
    <t>Анкерный болт с гайкой М 12х100</t>
  </si>
  <si>
    <t>Тройник равнопроходной диам. 89х6мм</t>
  </si>
  <si>
    <t>Комплект изоляционных материалов ПИК на отводы Дн80мм, конструкция № 1, в т.ч. на 1 м: праймер ПРИЗ - 0,03кг, мастичная лента ПРИМА 1 слой - 1 кг, полимерная оберточная лента с липким слоем ПВХ толщиной 0,6мм 1 слой - 0,32 кг</t>
  </si>
  <si>
    <t>Комплект ПИК на сварные стыки Дн80, конструкция № 3, в т.ч. на 1 компл.: праймер ПРИЗ - 0,01кг, мастичная лента Прима 1 слой - 0,5кг, муфта ИЗТМ-Р - 1 шт</t>
  </si>
  <si>
    <t>Опора подвижная ОПБ2-89-031.00</t>
  </si>
  <si>
    <t>Технологические решения (2 скважина) 
(проект-аналог № 1525-02-ТХ)</t>
  </si>
  <si>
    <t>Электроснабжение 0,4 кВ 
(проект-аналог РД № 1023-ЭС2)</t>
  </si>
  <si>
    <t>Молниезащита и заземление 
(проект-аналог РД № 1023-ЭГ)</t>
  </si>
  <si>
    <t>Автоматизация технологических процессов
 (проект-аналог РД № 1023-АТХ)</t>
  </si>
  <si>
    <t>Автоматизированная система коммерческого учета электрической энергии (проект-аналог РД № 1023-УЭ)</t>
  </si>
  <si>
    <t>Приложение 4 (тендер 2024 г.)</t>
  </si>
  <si>
    <t>Арматура 10 А 240 (А-I), L=520</t>
  </si>
  <si>
    <t>Щебень фр. 20-50мм М 600 (под отмостку)</t>
  </si>
  <si>
    <t>Глина</t>
  </si>
  <si>
    <t>Бетон В10, (подготовка)</t>
  </si>
  <si>
    <t>Бетон В 15, F150, W8</t>
  </si>
  <si>
    <t xml:space="preserve">Примечание: Планируемые к обустройству скажины № 3221, 3219 оборудованы УЭЦН </t>
  </si>
  <si>
    <t>Фундамент Ф-1.1 под площадку ремонтную
 (2 шт) (лист 3)</t>
  </si>
  <si>
    <t>Фундамент Ф-1.2 под площадку обслуживания (2 шт) (лист 3)</t>
  </si>
  <si>
    <t>Щебень М 600, фр. 20-40мм</t>
  </si>
  <si>
    <t>Плита 1П30.15-30</t>
  </si>
  <si>
    <t>Бетон В 10, F150, W4 (отмостка)</t>
  </si>
  <si>
    <t>Конструкция металлической платформы под станцию управления ЭЦН (1 шт - 4283,04 кг) (конструкции в собранном виде, окрашены)</t>
  </si>
  <si>
    <t>Основание под постамент для трасформатора ЭЦН и СУ (2 шт)</t>
  </si>
  <si>
    <t>Площадка под станцию управления ПМ-1 (2 шт)
Постамент для трансформатора ЭЦН и СУ скважины № … (2 шт)</t>
  </si>
  <si>
    <t>Эмаль ПФ-115 (цвет черный)</t>
  </si>
  <si>
    <t>Арматура 10 А240 (А-I), L=600</t>
  </si>
  <si>
    <t>Болт М8х50-5,6</t>
  </si>
  <si>
    <t>Профиль НС35-1000-0,8 Ст3пс ГОСТ 24045-2016 S=0,18м2 * 2 шт=0,36м2 / 3,02кг</t>
  </si>
  <si>
    <t>м.п.</t>
  </si>
  <si>
    <t>Сталь ОЦ Б-0,8 / 08ПС-ПК S=0,3м2 / 3,8кг</t>
  </si>
  <si>
    <t>Винт 5х30.01.016</t>
  </si>
  <si>
    <t>Щебень М 600 фр. 20-40мм F150</t>
  </si>
  <si>
    <t>Глина (для отмостки)</t>
  </si>
  <si>
    <t>Стойки С-1 (1*2 шт), Ст-1 (1*2 шт), Со-1 (2*2 шт), Ст-2 (1*2 шт) (лист 9, 10, 28) (аналог № 1659-АС)</t>
  </si>
  <si>
    <t>Стойка С-1 для кепления коробки (2 шт) (лист 9)</t>
  </si>
  <si>
    <t>Стойка опорная Со-1 (2*2 шт) (лист 9)</t>
  </si>
  <si>
    <t>Стойка опорная Ст-2 (1*2 шт) (лист 9)</t>
  </si>
  <si>
    <t>Стойка Ст-1 (1*2 шт) (лист 28)</t>
  </si>
  <si>
    <t>Фундамент свайный Фс-2 под стойки (1*4*2скв=8 шт) (лист 10)</t>
  </si>
  <si>
    <t>Щебень М600 фр. 20-50мм F150,  (отмостка)</t>
  </si>
  <si>
    <t>май- авг. 2024</t>
  </si>
  <si>
    <t>Трехфазный сетевой дроссель ДТС-0,025/800 У2</t>
  </si>
  <si>
    <t>Кабель силовой для стационарной прокладки с медными жилами в ПВХ изоляции, бронированный в ПВХ оболочке на напряжение до 1кВ , ВБбШвнг(А)-1 сеч. 5х95 кв.мм.</t>
  </si>
  <si>
    <t>Кабель силовой для стационарной прокладки с медными жилами в ПВХ изоляции, бронированный в ПВХ оболочке на напряжение до 1кВ , ВБбШвнг(А)-1 сеч. 5х70 кв.мм.</t>
  </si>
  <si>
    <t>Сталь прокатная полосовая 5х40-В, L=100м</t>
  </si>
  <si>
    <t>Сталь горячекатанная круглая диам. 16-В, L=80м</t>
  </si>
  <si>
    <t>Кабель контрольный с медными жилами КВВГ сеч. 7х1,0</t>
  </si>
  <si>
    <t>Провод желто-зеленого цвета ПВЗ 6,0ж/з</t>
  </si>
  <si>
    <t>Соединение ниппельное наверное НСН14-М20х1,5 ст.20</t>
  </si>
  <si>
    <t>Соединение ниппельное ввертное НСВ14-М20х1,5 ст.20</t>
  </si>
  <si>
    <t>Задвижка клиновая Ду89, Ру4,0МПа в комплекте с ответными фланцами и крепежом (шпильки), ЗКЛ2-80-40</t>
  </si>
  <si>
    <t>Исполнитель</t>
  </si>
  <si>
    <t>Код НСИ</t>
  </si>
  <si>
    <t>Код ТМЦ</t>
  </si>
  <si>
    <t>ТМЦ</t>
  </si>
  <si>
    <t>Кол-во</t>
  </si>
  <si>
    <t>Ед. изм.</t>
  </si>
  <si>
    <t>Примечание</t>
  </si>
  <si>
    <t>Документ резервирования</t>
  </si>
  <si>
    <t>Тех. Заявка</t>
  </si>
  <si>
    <t>Заявка</t>
  </si>
  <si>
    <t>Подрядчик</t>
  </si>
  <si>
    <t>Проект</t>
  </si>
  <si>
    <t>1023-ГП</t>
  </si>
  <si>
    <t>1023.</t>
  </si>
  <si>
    <t>1023-АС.</t>
  </si>
  <si>
    <t>1525-02-ТХ.</t>
  </si>
  <si>
    <t>1023-ЭС2.</t>
  </si>
  <si>
    <t>1023-ЭГ.</t>
  </si>
  <si>
    <t>1023-АТХ.</t>
  </si>
  <si>
    <t>1023-УЭ.</t>
  </si>
  <si>
    <t>1023-АС. Л.3.</t>
  </si>
  <si>
    <t>1659-АС. Л.9, 10, 28.</t>
  </si>
  <si>
    <t>1659-АС. Л.9.</t>
  </si>
  <si>
    <t>1659-АС. Л.28.</t>
  </si>
  <si>
    <t>1659-АС. Л.10.</t>
  </si>
  <si>
    <t>1659-АС. Л.37.</t>
  </si>
  <si>
    <t>БОЛТ АНКЕРНЫЙ С ГАЙКОЙ 12Х100</t>
  </si>
  <si>
    <t>ШТ</t>
  </si>
  <si>
    <t>0000133069</t>
  </si>
  <si>
    <t>S.0504.006  БЕ 3000</t>
  </si>
  <si>
    <t>ЮКБ00051335</t>
  </si>
  <si>
    <t>Пруток арматурный AI (A240) 10 ст.Ст3 ГОСТ 5781-82</t>
  </si>
  <si>
    <t>т</t>
  </si>
  <si>
    <t>поз.17</t>
  </si>
  <si>
    <t>ЮКБ00050345</t>
  </si>
  <si>
    <t>Блок железобетонный ФБС24.3.6-Т 2380x300x580 ГОСТ 13579-78</t>
  </si>
  <si>
    <t>АС</t>
  </si>
  <si>
    <t>ГРУНТОВКА ГФ-021</t>
  </si>
  <si>
    <t>КГ</t>
  </si>
  <si>
    <t>поз.30</t>
  </si>
  <si>
    <t>оборуд.</t>
  </si>
  <si>
    <t>ЮКБ00095795</t>
  </si>
  <si>
    <t>Комплект изоляционных материалов покрытие Литкор КМ 89х500 мм ТУ5772-010-55857963-2009</t>
  </si>
  <si>
    <t>кмп</t>
  </si>
  <si>
    <t>ОПОРА ПОДВИЖНАЯ ОПБ 2-89</t>
  </si>
  <si>
    <t>КЛИПСА САМОКЛЕЯЩАЯСЯ 26 ММ DKC 25436-3М</t>
  </si>
  <si>
    <t>СКОБА ДЛЯ КРЕПЛЕНИЯ ТРУБ К144У2 DН-42ММ ТУ36-1448-82</t>
  </si>
  <si>
    <t>Эмаль алкидная ПФ-115 черная</t>
  </si>
  <si>
    <t>поз.31</t>
  </si>
  <si>
    <t>изм. размер по ОЛ от Кравчук 290124.</t>
  </si>
  <si>
    <t>ЮКБ00100128</t>
  </si>
  <si>
    <t>Кожух защитный с дверцей и откидной крышей металлический 750x600x1000 мм 1 кВ</t>
  </si>
  <si>
    <t>2 оборуд.</t>
  </si>
  <si>
    <t>МЕТАЛЛОРУКАВ МРПИ НГ 60ММ</t>
  </si>
  <si>
    <t>М</t>
  </si>
  <si>
    <t>МЕТАЛЛОРУКАВ РЗ-Ц-П-38 D38ММ В ПВХ ИЗОЛ.</t>
  </si>
  <si>
    <t>ЮКБ00048792</t>
  </si>
  <si>
    <t>Труба гофрированная гибкая PA614855F0 48 мм ПА с зондом</t>
  </si>
  <si>
    <t>ЮКБ00033646</t>
  </si>
  <si>
    <t>Задвижка 80-40 30с15нж ст.20Л с КОФ кл.A У1 ручная</t>
  </si>
  <si>
    <t>КАБЕЛЬ МЕД. КОНТРОЛЬ. КВВГнг(А)-LS 4Х1,0</t>
  </si>
  <si>
    <t>КАБЕЛЬ МЕДНЫЙ КОНТРОЛЬНЫЙ КВВГЭ 7Х1,0</t>
  </si>
  <si>
    <t>изм.сечения 300124(испр. Опечатки)</t>
  </si>
  <si>
    <t>КАБЕЛЬ КИПЭВНГ(А)-LS 2Х2Х0,6</t>
  </si>
  <si>
    <t>ЮКБ00021348</t>
  </si>
  <si>
    <t>Площадка тип: передвижная назначение: для станции управления УЭЦН исполнение: на основании чертежа</t>
  </si>
  <si>
    <t>Т</t>
  </si>
  <si>
    <t>ЮКБ00032136</t>
  </si>
  <si>
    <t>Труба металлическая 89x6 ст.20 В без покрытия ГОСТ 8732-78</t>
  </si>
  <si>
    <t>ЮКБ00095427</t>
  </si>
  <si>
    <t>Труба металлическая 89x6 ст.20 В с наруж. 2хсл. УС изол. к.№2 ГОСТ 8732-78/ГОСТ Р 51164-98</t>
  </si>
  <si>
    <t>ТРУБА БЕСШОВНАЯ ГОРЯЧЕК. СТ. 09Г2С 57Х5</t>
  </si>
  <si>
    <t>ЮКБ00043839</t>
  </si>
  <si>
    <t>Отвод П 90-89x6 ст.20</t>
  </si>
  <si>
    <r>
      <t xml:space="preserve">1100023972
</t>
    </r>
    <r>
      <rPr>
        <b/>
        <sz val="8"/>
        <color rgb="FFFF0000"/>
        <rFont val="Times New Roman"/>
        <family val="1"/>
        <charset val="204"/>
      </rPr>
      <t>1100024650</t>
    </r>
  </si>
  <si>
    <r>
      <t xml:space="preserve">ТРОЙНИК ПРЯМОЙ 89Х6 ММ
</t>
    </r>
    <r>
      <rPr>
        <b/>
        <sz val="8"/>
        <color rgb="FFFF0000"/>
        <rFont val="Times New Roman"/>
        <family val="1"/>
        <charset val="204"/>
      </rPr>
      <t>ТРОЙНИК РАВНОПРОХОДНОЙ 89Х8</t>
    </r>
  </si>
  <si>
    <r>
      <t xml:space="preserve">2
</t>
    </r>
    <r>
      <rPr>
        <b/>
        <sz val="8"/>
        <color rgb="FFFF0000"/>
        <rFont val="Times New Roman"/>
        <family val="1"/>
        <charset val="204"/>
      </rPr>
      <t>2</t>
    </r>
  </si>
  <si>
    <t>ЮКБ00050591</t>
  </si>
  <si>
    <t>Переход К 89x8-57x5 ст.20</t>
  </si>
  <si>
    <t>ЮКБ00050555</t>
  </si>
  <si>
    <t>Переход К 114x8-89x6 ст.20</t>
  </si>
  <si>
    <t>ЮКБ00043849</t>
  </si>
  <si>
    <t>Отвод П 45-89x6 ст.20</t>
  </si>
  <si>
    <t>ЮКБ00058343</t>
  </si>
  <si>
    <t>Манометр ДМ2005Сг1ЕхКс-V У3 0...60 кгс/см2 160 IP65 М20x1.5 1,5 % радиальный</t>
  </si>
  <si>
    <t>поз.131</t>
  </si>
  <si>
    <t>МУФТА ТР-10 У3 ДЛЯ ТРУБЫ НАРУЖ.D 86-87ММ</t>
  </si>
  <si>
    <t>ЮКБ00039027</t>
  </si>
  <si>
    <t>Щебень известковый 20...40 М600</t>
  </si>
  <si>
    <t>п.11</t>
  </si>
  <si>
    <t>ГП,АС</t>
  </si>
  <si>
    <t>ЭЛЕМЕНТ РЕЗЬБОВОЙ КРЕПЕЖНЫЙ РКВ-20</t>
  </si>
  <si>
    <t>ЮКБ00097567</t>
  </si>
  <si>
    <t>Лента оградительная сигнальная ЛСЭ Осторожно кабель 300x. красная</t>
  </si>
  <si>
    <t>ШКАФ МОДЕМ. ШТИ 03.10.01 С НАПРАВ. АНТЕН</t>
  </si>
  <si>
    <t>1 оборуд.</t>
  </si>
  <si>
    <t>СТАЛЬ УГЛОВАЯ 63Х63Х6 ГОСТ 8509-93</t>
  </si>
  <si>
    <t>п.38</t>
  </si>
  <si>
    <t>СТАЛЬ ЛИСТОВАЯ 10 ГОСТ 19903-74</t>
  </si>
  <si>
    <t>п.34</t>
  </si>
  <si>
    <t>СТАЛЬ ЛИСТОВАЯ 5 ГОСТ 19903-74</t>
  </si>
  <si>
    <t>п.35</t>
  </si>
  <si>
    <t>СТАЛЬ ЛИСТ. С245 8,0 ГОСТ 19903-2015</t>
  </si>
  <si>
    <t>п.40</t>
  </si>
  <si>
    <t>ЮКБ00095035</t>
  </si>
  <si>
    <t>Смесь песчано-гравийная ПГС природная ГОСТ 23735-14</t>
  </si>
  <si>
    <t>поз.6</t>
  </si>
  <si>
    <t>ЮКБ00037196</t>
  </si>
  <si>
    <t>Песок средней крупности ГОСТ 8736-14</t>
  </si>
  <si>
    <t>ТРУБА ВГП 80Х4,0 ГОСТ 3262-75</t>
  </si>
  <si>
    <t>ТРУБА СТАЛЬНАЯ 114Х5 ГОСТ 10704-91</t>
  </si>
  <si>
    <t>поз.33</t>
  </si>
  <si>
    <t>ТРУБА ВОДОГАЗОПРОВОДНАЯ ДУ 40Х3,5</t>
  </si>
  <si>
    <t>УЭ Взамен ВГП 32х3,2 (4м)</t>
  </si>
  <si>
    <t>ТРУБА СТАЛЬНАЯ ГОРЯЧЕДЕФОРМИР. 38Х4 Б/У</t>
  </si>
  <si>
    <t>ЮКБ00096741</t>
  </si>
  <si>
    <t>Труба металлическая 20x2,8 ст.3 К42 без покрытия ГОСТ 3262-75</t>
  </si>
  <si>
    <t>ЮКБ00032330</t>
  </si>
  <si>
    <t>0,004т</t>
  </si>
  <si>
    <t>Труба металл. 14x2 ст.20 В ГОСТ 8734-75</t>
  </si>
  <si>
    <t>ЮКБ00048799</t>
  </si>
  <si>
    <t>Труба гофрированная двустенная DKC 121990 90 мм ПНД с зондом</t>
  </si>
  <si>
    <t>п.133</t>
  </si>
  <si>
    <t>ЮКБ00048782</t>
  </si>
  <si>
    <t>Труба гофрированная двустенная DKC 121950 50 мм ПНД двустенная</t>
  </si>
  <si>
    <t>ТРУБА 530Х8 Б/У</t>
  </si>
  <si>
    <t>АРМАТУРА (КЛ АI) 8 ГОСТ 5781-82</t>
  </si>
  <si>
    <t>ЮКБ00051267</t>
  </si>
  <si>
    <t>Полоса металлическая 40x5 ст.Ст3 ГОСТ 103-06</t>
  </si>
  <si>
    <t>п.158</t>
  </si>
  <si>
    <t>ЭГ</t>
  </si>
  <si>
    <t>ЮКБ00051138</t>
  </si>
  <si>
    <t>Прокат круглый 16 ст.Ст3 ГОСТ 2590-06</t>
  </si>
  <si>
    <t>СОСТАВ ДЛЯ УПЛОТН. И ГЕРМЕТИЗ.КАБ. УС-65</t>
  </si>
  <si>
    <t>СОЕДИНЕНИЕ НИППЕЛЬ. ПН.НСН14 М20Х1,5</t>
  </si>
  <si>
    <t>ЮКБ00097020</t>
  </si>
  <si>
    <t>Соединитель трубок ниппельное ввертное НСВ-14 М20х1.5 ст.20</t>
  </si>
  <si>
    <t>КОРОБ КАБЕЛЬНЫЙ СП100Х100-П2,5 У1</t>
  </si>
  <si>
    <t>КМП</t>
  </si>
  <si>
    <t>~КАНАТ СТАЛЬ. ОЦ. "Ж" D 8,3 ГОСТ 2688-80</t>
  </si>
  <si>
    <t>ЮКБ00095349</t>
  </si>
  <si>
    <t>Плита ж/б ПДНм АV 6000x2000x140 Серия 3.503.1-91</t>
  </si>
  <si>
    <t>ЮКБ00033155</t>
  </si>
  <si>
    <t>Плита ж/б 1П 30-15-30 3000x1500x170 ГОСТ 21924.2-84</t>
  </si>
  <si>
    <t>ЮКБ00033203</t>
  </si>
  <si>
    <t>Плита ж/б ПД 2-6 2980x1480x180 Серия 3.503-17</t>
  </si>
  <si>
    <t>поз.7</t>
  </si>
  <si>
    <r>
      <t xml:space="preserve">1100076467
</t>
    </r>
    <r>
      <rPr>
        <b/>
        <sz val="8"/>
        <color rgb="FFFF0000"/>
        <rFont val="Times New Roman"/>
        <family val="1"/>
        <charset val="204"/>
      </rPr>
      <t>1100065829</t>
    </r>
  </si>
  <si>
    <r>
      <t xml:space="preserve">СМЕСЬ ЦЕМЕНТНО-ПЕСЧАНАЯ М75 СУХАЯ
</t>
    </r>
    <r>
      <rPr>
        <b/>
        <sz val="8"/>
        <color rgb="FFFF0000"/>
        <rFont val="Times New Roman"/>
        <family val="1"/>
        <charset val="204"/>
      </rPr>
      <t>~СМЕСЬ ЦЕМЕНТНО-ПЕСЧАНАЯ М-150</t>
    </r>
  </si>
  <si>
    <r>
      <t xml:space="preserve">М3
</t>
    </r>
    <r>
      <rPr>
        <b/>
        <sz val="8"/>
        <color rgb="FFFF0000"/>
        <rFont val="Times New Roman"/>
        <family val="1"/>
        <charset val="204"/>
      </rPr>
      <t>КГ/м3</t>
    </r>
  </si>
  <si>
    <r>
      <t xml:space="preserve">0,58
</t>
    </r>
    <r>
      <rPr>
        <b/>
        <sz val="8"/>
        <color rgb="FFFF0000"/>
        <rFont val="Times New Roman"/>
        <family val="1"/>
        <charset val="204"/>
      </rPr>
      <t>410/0,27</t>
    </r>
  </si>
  <si>
    <t>Наконечник кабельный ТМЛ 70 медный</t>
  </si>
  <si>
    <t>ЮКБ00074476</t>
  </si>
  <si>
    <t>Наконечник кабельный ТМЛ 95 медный</t>
  </si>
  <si>
    <t>НАКОНЕЧНИК КАБЕЛЬНЫЙ ТАМ 25-8-7</t>
  </si>
  <si>
    <t>МАСТИКА ОГНЕЗАЩИТНАЯ МГКП</t>
  </si>
  <si>
    <t>ЮКБ00074474</t>
  </si>
  <si>
    <t>Наконечник кабельный ТМЛ 25-8-8 медный</t>
  </si>
  <si>
    <t>ЮКБ00094696</t>
  </si>
  <si>
    <t>Кабель силовой ВВГнг(А)-LS 5x1,5-0,66</t>
  </si>
  <si>
    <t>ЭС2</t>
  </si>
  <si>
    <t>КАБЕЛЬ СИЛОВОЙ ВВГНГ-1 3Х1,5</t>
  </si>
  <si>
    <t>КАБЕЛЬ СИЛОВОЙ ВБШвнг(А)-LS 4Х16 ММ2</t>
  </si>
  <si>
    <t>ЮКБ00045446</t>
  </si>
  <si>
    <t>КАБЕЛЬ ВБШВНГ(А)-LS-1 4Х6 ММ2</t>
  </si>
  <si>
    <t>ЮКБ00097524</t>
  </si>
  <si>
    <t>Кабель силовой ВБШвнг(А)-LS 5x70-1 кВ</t>
  </si>
  <si>
    <t>п.113</t>
  </si>
  <si>
    <t>ЮКБ00040788</t>
  </si>
  <si>
    <t>п.112</t>
  </si>
  <si>
    <t>ЮКБ00041376</t>
  </si>
  <si>
    <t>Кабель силовой ВБШвнг(А) 3x25-3 кВ</t>
  </si>
  <si>
    <t>ЮКБ00041064</t>
  </si>
  <si>
    <t>Кабель силовой ВВГнг(А)-LS 4x2,5-0,66</t>
  </si>
  <si>
    <t>ЮКБ00100390</t>
  </si>
  <si>
    <t>Подстанция трансформаторная КТПК-(ВК) 10/0.4/400 .</t>
  </si>
  <si>
    <t>УСТАНОВКА УКРМФ-189-70-15-УХЛ1</t>
  </si>
  <si>
    <t>изм. согласно ОЛ 010224</t>
  </si>
  <si>
    <t>N0000050743</t>
  </si>
  <si>
    <t>Коробка клеммная переходная КПК-2М</t>
  </si>
  <si>
    <t>Индикатор электронный тока ИТ2М</t>
  </si>
  <si>
    <t>АДАПТЕР ЦАНГ."ТРУБА-РУКАВ" АТР 20/20 3/4</t>
  </si>
  <si>
    <t>тх</t>
  </si>
  <si>
    <t>эс2</t>
  </si>
  <si>
    <t>ЭС2.</t>
  </si>
  <si>
    <t>ЮКБ00100639</t>
  </si>
  <si>
    <t>АТХ. Всего 2, 1 из наличия.</t>
  </si>
  <si>
    <t>ТХ.</t>
  </si>
  <si>
    <t>ТХ. Всего 2, 1 из наличия.</t>
  </si>
  <si>
    <t>АС.</t>
  </si>
  <si>
    <t>ЭС2. с трансформатором 400кВА 10/0,4кВ</t>
  </si>
  <si>
    <t>АТХ.</t>
  </si>
  <si>
    <t>АТХ. Всего 0,02-0,005 из наличия.</t>
  </si>
  <si>
    <t>ТХ. Всего 0,184-0,091 из наличия.</t>
  </si>
  <si>
    <t>ТХ. Всего128-12,85 из наличия.</t>
  </si>
  <si>
    <t>Дроссель электрический сетевой ДТС 800 А 0.0025 мГн У2</t>
  </si>
  <si>
    <t>1100083034</t>
  </si>
  <si>
    <t>эс2 ДТС-0,025/800 У2</t>
  </si>
  <si>
    <t>1</t>
  </si>
  <si>
    <t>1100083033</t>
  </si>
  <si>
    <t>Кабель силовой ВБШвнг(А) 5x95-1 кВ</t>
  </si>
  <si>
    <r>
      <t xml:space="preserve">АС. Производства ООО ЦБПО г.Ижевск </t>
    </r>
    <r>
      <rPr>
        <b/>
        <sz val="8"/>
        <color rgb="FFFF0000"/>
        <rFont val="Times New Roman"/>
        <family val="1"/>
        <charset val="204"/>
      </rPr>
      <t xml:space="preserve">ПЛАТФОРМА УПРАВЛЕНИЯ ЭЦН ПМ-1 ВЕС 1070,76 КГ (SAP старый ном.№ 1100065982)
</t>
    </r>
  </si>
  <si>
    <t>Устройство компенсации реактивной мощности УКРМФ-0,4-70-УХЛ1</t>
  </si>
  <si>
    <t>Защитный кожух с откидной крышей и боковой дверцей (по опросному листу) 750х600х1000мм</t>
  </si>
  <si>
    <t>Кабель для промышленного интерфейса RS-485 с многопроволочными медныи лужеными проводниками с изоляцией из сплошного полиэтилена в общем экране из алюмолавсановой ленты с дренажным проводником и оплеткой из медных луженых проволок в общей оплетке из ПВХ пластиката КИПЭВ сеч. 2х2х0,6мм2</t>
  </si>
  <si>
    <t>Труба 114х5, L=3695 ГОСТ 10704-91</t>
  </si>
  <si>
    <t>Лист 10х150х150-Б ГОСТ 19903-2015</t>
  </si>
  <si>
    <t>Лист 5х120х120-Б ГОСТ 19903-2015</t>
  </si>
  <si>
    <t>Труба 114х5, L=3455 ГОСТ 10704-91</t>
  </si>
  <si>
    <t>Труба 114х5, L=3735 ГОСТ 10704-91</t>
  </si>
  <si>
    <t>Уголок 50х50х5-В, L=120  ГОСТ 8509-93</t>
  </si>
  <si>
    <t>Уголок 63х63х6-В, L=400 ГОСТ 8509-93</t>
  </si>
  <si>
    <t>Труба 114х5, L=3690 ГОСТ 10704-91</t>
  </si>
  <si>
    <t>Уголок 63х63х6-В, L=800, ГОСТ 8509-93</t>
  </si>
  <si>
    <t>Уголок 50х50х5-В, L=120 , ГОСТ 8509-93</t>
  </si>
  <si>
    <t>Уголок 50х50х5-В, L=1,8 м.п. ГОСТ 8509-93</t>
  </si>
  <si>
    <t>Лист 8х50х440-Б ГОСТ 19903-2015</t>
  </si>
  <si>
    <t>Лист 8х250х300-Б ГОСТ 19903-2015</t>
  </si>
  <si>
    <t>Лист 10х150х300-Б ГОСТ 19903-2015</t>
  </si>
  <si>
    <t>Лист 8х90х150-Б ГОСТ 19903-2015</t>
  </si>
  <si>
    <t>Лист 8х50х810-Б ГОСТ 19903-2015</t>
  </si>
  <si>
    <t>Лист 10х250х300-Б ГОСТ 19903-2015</t>
  </si>
  <si>
    <t>Лист 5х150х150-Б ГОСТ 19903-2015</t>
  </si>
  <si>
    <t>Лист 5х110х150-Б ГОСТ 19903-2015</t>
  </si>
  <si>
    <t>Труба стальная бесшовная горячедеформированная диам. 89х6,0мм без изоляции L=15м ГОСТ 8732-78* В20 ГОСТ 8731-74*</t>
  </si>
  <si>
    <t>Труба стальная бесшовная горячедеформированная диам. 57х5,0мм без изоляции L=2 м ГОСТ 8732-78* В20 ГОСТ 8731-74*</t>
  </si>
  <si>
    <t>Труба стальная бесшовная горячедеформированная диам. 89х6,0мм ГОСТ 8732-78* В20 ГОСТ 8731-74* в изоляции по ГОСТ Р 51164-98 (табл. 1,  констр.  2)</t>
  </si>
  <si>
    <t>Отвод крутоизогнутый 90 -89х6мм ГОСТ 17375-2001</t>
  </si>
  <si>
    <t>Отвод крутоизогнутый 45  - 89х6-10 ГОСТ 17375-2001</t>
  </si>
  <si>
    <t>Переход концентрический диам. 89х8 - 57х5мм ГОСТ 17378-2001</t>
  </si>
  <si>
    <t>Переход концентрический диам. 114х8 - 89х6, ГОСТ 17378-2001</t>
  </si>
  <si>
    <t>Труба стальная водогазопроводоная диам. 40х3,5-II, L=6м ГОСТ 3262-75*</t>
  </si>
  <si>
    <t>Труба стальная водогазопроводоная диам. 80х4,0-II, L=19м, ГОСТ 3262-75*</t>
  </si>
  <si>
    <t>Труба стальная водогазопроводная диам. 20х2,8, L=12м, ГОСТ 3262-75*</t>
  </si>
  <si>
    <r>
      <t xml:space="preserve">Труба водопропускная диам. 530х8 в усиленной </t>
    </r>
    <r>
      <rPr>
        <sz val="11"/>
        <color rgb="FFFF0000"/>
        <rFont val="Times New Roman"/>
        <family val="1"/>
        <charset val="204"/>
      </rPr>
      <t xml:space="preserve">битумно-полимерной изоляции </t>
    </r>
    <r>
      <rPr>
        <sz val="11"/>
        <rFont val="Times New Roman"/>
        <family val="1"/>
        <charset val="204"/>
      </rPr>
      <t xml:space="preserve">L=12м * 1шт </t>
    </r>
    <r>
      <rPr>
        <sz val="11"/>
        <color rgb="FFFF0000"/>
        <rFont val="Times New Roman"/>
        <family val="1"/>
        <charset val="204"/>
      </rPr>
      <t>не делают</t>
    </r>
  </si>
  <si>
    <r>
      <t xml:space="preserve">Пластина 1Ф-1-ТМКЩ-М-10 (а=100мм) </t>
    </r>
    <r>
      <rPr>
        <sz val="11"/>
        <color rgb="FFFF0000"/>
        <rFont val="Times New Roman"/>
        <family val="1"/>
        <charset val="204"/>
      </rPr>
      <t>толщина 10 мм размер 1000х1000 мм</t>
    </r>
  </si>
  <si>
    <t>Муфта соединительная код ДКС 015090</t>
  </si>
  <si>
    <t>Уплотнительное кольцо код ДКС  016090</t>
  </si>
  <si>
    <r>
      <t>Ведомость поставки материалов/оборудования по тендеру</t>
    </r>
    <r>
      <rPr>
        <b/>
        <u/>
        <sz val="11"/>
        <rFont val="Times New Roman"/>
        <family val="1"/>
        <charset val="204"/>
      </rPr>
      <t xml:space="preserve"> Выполнение строительно-монтажных работ по объекту капитального строительства 
"Обустройство скважин куста № 9 Новоселкинского нефтяного месторождения"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</si>
</sst>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0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u/>
      <sz val="14"/>
      <name val="Times New Roman"/>
      <family val="1"/>
      <charset val="204"/>
    </font>
    <font>
      <strike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11"/>
      <color rgb="FFFF0000"/>
      <name val="Arial"/>
      <family val="2"/>
      <charset val="204"/>
    </font>
    <font>
      <sz val="11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0" fillId="0" borderId="0"/>
  </cellStyleXfs>
  <cellXfs count="141">
    <xf numFmtId="0" fontId="0" fillId="0" borderId="0" xfId="0"/>
    <xf numFmtId="0" fontId="1" fillId="0" borderId="0" xfId="0" applyFont="1" applyFill="1"/>
    <xf numFmtId="0" fontId="4" fillId="2" borderId="0" xfId="0" applyFont="1" applyFill="1"/>
    <xf numFmtId="0" fontId="4" fillId="0" borderId="0" xfId="0" applyFont="1" applyFill="1"/>
    <xf numFmtId="0" fontId="0" fillId="0" borderId="0" xfId="0" applyFill="1"/>
    <xf numFmtId="0" fontId="3" fillId="3" borderId="0" xfId="0" applyNumberFormat="1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/>
    </xf>
    <xf numFmtId="0" fontId="3" fillId="3" borderId="1" xfId="0" applyNumberFormat="1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4" fillId="3" borderId="0" xfId="0" applyNumberFormat="1" applyFont="1" applyFill="1" applyBorder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/>
    </xf>
    <xf numFmtId="0" fontId="3" fillId="3" borderId="0" xfId="0" applyNumberFormat="1" applyFont="1" applyFill="1" applyBorder="1"/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3" fillId="3" borderId="0" xfId="0" applyFont="1" applyFill="1" applyBorder="1" applyAlignment="1">
      <alignment horizontal="center" vertical="center"/>
    </xf>
    <xf numFmtId="0" fontId="4" fillId="3" borderId="0" xfId="0" applyNumberFormat="1" applyFont="1" applyFill="1"/>
    <xf numFmtId="0" fontId="4" fillId="3" borderId="0" xfId="0" applyFont="1" applyFill="1" applyAlignment="1">
      <alignment vertical="center" wrapText="1"/>
    </xf>
    <xf numFmtId="2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2" fontId="3" fillId="3" borderId="0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/>
    <xf numFmtId="0" fontId="4" fillId="3" borderId="0" xfId="0" applyFont="1" applyFill="1" applyBorder="1"/>
    <xf numFmtId="0" fontId="3" fillId="3" borderId="0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 applyProtection="1">
      <alignment horizontal="center" vertical="center"/>
    </xf>
    <xf numFmtId="4" fontId="3" fillId="3" borderId="0" xfId="0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/>
    <xf numFmtId="1" fontId="3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17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14" fontId="3" fillId="3" borderId="0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left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top"/>
    </xf>
    <xf numFmtId="0" fontId="4" fillId="0" borderId="0" xfId="0" applyFont="1" applyFill="1" applyAlignment="1"/>
    <xf numFmtId="0" fontId="6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Border="1"/>
    <xf numFmtId="0" fontId="12" fillId="9" borderId="1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center" vertical="center" wrapText="1"/>
    </xf>
    <xf numFmtId="49" fontId="11" fillId="7" borderId="5" xfId="0" applyNumberFormat="1" applyFont="1" applyFill="1" applyBorder="1" applyAlignment="1">
      <alignment horizontal="center" vertical="center" wrapText="1"/>
    </xf>
    <xf numFmtId="0" fontId="14" fillId="8" borderId="0" xfId="0" applyFont="1" applyFill="1" applyAlignment="1">
      <alignment horizontal="center" vertical="center"/>
    </xf>
    <xf numFmtId="0" fontId="11" fillId="7" borderId="5" xfId="0" applyFont="1" applyFill="1" applyBorder="1" applyAlignment="1">
      <alignment horizontal="center" vertical="center" wrapText="1"/>
    </xf>
    <xf numFmtId="49" fontId="12" fillId="7" borderId="5" xfId="0" applyNumberFormat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49" fontId="11" fillId="8" borderId="5" xfId="0" applyNumberFormat="1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left" vertical="center" wrapText="1"/>
    </xf>
    <xf numFmtId="0" fontId="12" fillId="10" borderId="4" xfId="0" applyFont="1" applyFill="1" applyBorder="1" applyAlignment="1">
      <alignment horizontal="center" vertical="center" wrapText="1"/>
    </xf>
    <xf numFmtId="49" fontId="11" fillId="9" borderId="5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5" fillId="8" borderId="0" xfId="0" applyFont="1" applyFill="1" applyAlignment="1">
      <alignment wrapText="1"/>
    </xf>
    <xf numFmtId="0" fontId="11" fillId="5" borderId="5" xfId="0" applyFont="1" applyFill="1" applyBorder="1" applyAlignment="1">
      <alignment horizontal="center" vertical="center" wrapText="1"/>
    </xf>
    <xf numFmtId="0" fontId="4" fillId="8" borderId="0" xfId="0" applyFont="1" applyFill="1"/>
    <xf numFmtId="49" fontId="12" fillId="8" borderId="5" xfId="0" applyNumberFormat="1" applyFont="1" applyFill="1" applyBorder="1" applyAlignment="1">
      <alignment horizontal="left" vertical="center" wrapText="1"/>
    </xf>
    <xf numFmtId="0" fontId="16" fillId="8" borderId="0" xfId="0" applyFont="1" applyFill="1"/>
    <xf numFmtId="0" fontId="11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49" fontId="12" fillId="5" borderId="5" xfId="0" applyNumberFormat="1" applyFont="1" applyFill="1" applyBorder="1" applyAlignment="1">
      <alignment horizontal="left" vertical="center" wrapText="1"/>
    </xf>
    <xf numFmtId="49" fontId="11" fillId="5" borderId="5" xfId="0" applyNumberFormat="1" applyFont="1" applyFill="1" applyBorder="1" applyAlignment="1">
      <alignment horizontal="center" vertical="center" wrapText="1"/>
    </xf>
    <xf numFmtId="1" fontId="12" fillId="4" borderId="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NumberFormat="1" applyFont="1" applyFill="1" applyBorder="1" applyAlignment="1">
      <alignment horizontal="left"/>
    </xf>
    <xf numFmtId="4" fontId="17" fillId="3" borderId="1" xfId="0" applyNumberFormat="1" applyFont="1" applyFill="1" applyBorder="1" applyAlignment="1" applyProtection="1">
      <alignment horizontal="center" vertical="center" wrapText="1"/>
    </xf>
    <xf numFmtId="164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2" applyNumberFormat="1" applyFont="1" applyFill="1" applyBorder="1" applyAlignment="1" applyProtection="1">
      <alignment horizontal="left" vertical="center" wrapText="1"/>
    </xf>
    <xf numFmtId="0" fontId="3" fillId="3" borderId="1" xfId="2" applyNumberFormat="1" applyFont="1" applyFill="1" applyBorder="1" applyAlignment="1" applyProtection="1">
      <alignment horizontal="center" vertical="center"/>
    </xf>
    <xf numFmtId="4" fontId="3" fillId="11" borderId="1" xfId="0" applyNumberFormat="1" applyFont="1" applyFill="1" applyBorder="1" applyAlignment="1">
      <alignment horizontal="center" vertical="center" wrapText="1"/>
    </xf>
    <xf numFmtId="164" fontId="3" fillId="11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6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top" wrapText="1"/>
    </xf>
    <xf numFmtId="0" fontId="3" fillId="3" borderId="3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18" fillId="3" borderId="0" xfId="0" applyFont="1" applyFill="1" applyAlignment="1">
      <alignment horizontal="right"/>
    </xf>
    <xf numFmtId="0" fontId="19" fillId="3" borderId="0" xfId="0" applyFont="1" applyFill="1" applyAlignment="1">
      <alignment horizontal="right"/>
    </xf>
  </cellXfs>
  <cellStyles count="4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44"/>
  <sheetViews>
    <sheetView tabSelected="1" zoomScaleNormal="100" zoomScaleSheetLayoutView="100" workbookViewId="0">
      <pane xSplit="8" ySplit="7" topLeftCell="I20" activePane="bottomRight" state="frozen"/>
      <selection pane="topRight" activeCell="I1" sqref="I1"/>
      <selection pane="bottomLeft" activeCell="A8" sqref="A8"/>
      <selection pane="bottomRight" activeCell="I20" sqref="I20"/>
    </sheetView>
  </sheetViews>
  <sheetFormatPr defaultColWidth="9.15234375" defaultRowHeight="14.15" outlineLevelCol="1" x14ac:dyDescent="0.35"/>
  <cols>
    <col min="1" max="1" width="5" style="33" customWidth="1"/>
    <col min="2" max="2" width="60.53515625" style="6" customWidth="1"/>
    <col min="3" max="3" width="7.3828125" style="7" customWidth="1"/>
    <col min="4" max="4" width="11.3046875" style="6" customWidth="1" outlineLevel="1"/>
    <col min="5" max="5" width="11.3046875" style="114" customWidth="1" outlineLevel="1"/>
    <col min="6" max="6" width="11.3046875" style="6" customWidth="1" outlineLevel="1"/>
    <col min="7" max="7" width="10.53515625" style="35" customWidth="1"/>
    <col min="8" max="8" width="11.84375" style="6" customWidth="1" outlineLevel="1"/>
    <col min="9" max="9" width="11.3828125" style="6" customWidth="1"/>
    <col min="10" max="10" width="13.53515625" style="7" customWidth="1"/>
    <col min="11" max="11" width="13.3828125" style="43" customWidth="1"/>
    <col min="12" max="12" width="19.3828125" style="43" customWidth="1"/>
    <col min="13" max="13" width="13" style="3" hidden="1" customWidth="1" outlineLevel="1"/>
    <col min="14" max="14" width="0" style="3" hidden="1" customWidth="1" outlineLevel="1"/>
    <col min="15" max="15" width="11.84375" style="2" hidden="1" customWidth="1" outlineLevel="1"/>
    <col min="16" max="16" width="9.53515625" style="2" hidden="1" customWidth="1" outlineLevel="1"/>
    <col min="17" max="17" width="32.84375" style="2" hidden="1" customWidth="1" outlineLevel="1"/>
    <col min="18" max="18" width="7.15234375" style="2" hidden="1" customWidth="1" outlineLevel="1"/>
    <col min="19" max="19" width="6.69140625" style="2" hidden="1" customWidth="1" outlineLevel="1"/>
    <col min="20" max="20" width="24.15234375" style="2" hidden="1" customWidth="1" outlineLevel="1"/>
    <col min="21" max="21" width="10.15234375" style="2" hidden="1" customWidth="1" outlineLevel="1"/>
    <col min="22" max="22" width="0" style="2" hidden="1" customWidth="1" outlineLevel="1"/>
    <col min="23" max="23" width="9.53515625" style="2" hidden="1" customWidth="1" outlineLevel="1"/>
    <col min="24" max="24" width="13.84375" style="2" hidden="1" customWidth="1" outlineLevel="1"/>
    <col min="25" max="25" width="9.15234375" style="2" collapsed="1"/>
    <col min="26" max="16384" width="9.15234375" style="2"/>
  </cols>
  <sheetData>
    <row r="1" spans="1:23" ht="16.3" x14ac:dyDescent="0.4">
      <c r="A1" s="5"/>
      <c r="J1" s="139" t="s">
        <v>131</v>
      </c>
      <c r="K1" s="140"/>
      <c r="L1" s="140"/>
      <c r="M1" s="70"/>
    </row>
    <row r="2" spans="1:23" ht="6" customHeight="1" x14ac:dyDescent="0.35">
      <c r="A2" s="5"/>
    </row>
    <row r="3" spans="1:23" ht="51" customHeight="1" x14ac:dyDescent="0.35">
      <c r="A3" s="125" t="s">
        <v>411</v>
      </c>
      <c r="B3" s="125"/>
      <c r="C3" s="126"/>
      <c r="D3" s="125"/>
      <c r="E3" s="125"/>
      <c r="F3" s="125"/>
      <c r="G3" s="125"/>
      <c r="H3" s="125"/>
      <c r="I3" s="125"/>
      <c r="J3" s="125"/>
      <c r="K3" s="125"/>
      <c r="L3" s="125"/>
      <c r="M3" s="71"/>
    </row>
    <row r="4" spans="1:23" ht="5.25" customHeight="1" x14ac:dyDescent="0.35">
      <c r="A4" s="5"/>
    </row>
    <row r="5" spans="1:23" ht="31.5" customHeight="1" x14ac:dyDescent="0.35">
      <c r="A5" s="127" t="s">
        <v>11</v>
      </c>
      <c r="B5" s="129" t="s">
        <v>3</v>
      </c>
      <c r="C5" s="130" t="s">
        <v>4</v>
      </c>
      <c r="D5" s="131" t="s">
        <v>16</v>
      </c>
      <c r="E5" s="131" t="s">
        <v>22</v>
      </c>
      <c r="F5" s="131" t="s">
        <v>7</v>
      </c>
      <c r="G5" s="133" t="s">
        <v>8</v>
      </c>
      <c r="H5" s="131" t="s">
        <v>9</v>
      </c>
      <c r="I5" s="130" t="s">
        <v>10</v>
      </c>
      <c r="J5" s="130"/>
      <c r="K5" s="137" t="s">
        <v>14</v>
      </c>
      <c r="L5" s="137" t="s">
        <v>15</v>
      </c>
      <c r="M5" s="72"/>
      <c r="Q5" s="82" t="s">
        <v>202</v>
      </c>
      <c r="U5" s="81" t="s">
        <v>201</v>
      </c>
      <c r="W5" s="89">
        <v>1500002043</v>
      </c>
    </row>
    <row r="6" spans="1:23" ht="73.5" customHeight="1" x14ac:dyDescent="0.35">
      <c r="A6" s="128"/>
      <c r="B6" s="129"/>
      <c r="C6" s="130"/>
      <c r="D6" s="132"/>
      <c r="E6" s="132"/>
      <c r="F6" s="132"/>
      <c r="G6" s="134"/>
      <c r="H6" s="132"/>
      <c r="I6" s="115" t="s">
        <v>12</v>
      </c>
      <c r="J6" s="116" t="s">
        <v>13</v>
      </c>
      <c r="K6" s="138"/>
      <c r="L6" s="138"/>
      <c r="M6" s="73" t="s">
        <v>184</v>
      </c>
      <c r="N6" s="68" t="s">
        <v>173</v>
      </c>
      <c r="O6" s="61" t="s">
        <v>174</v>
      </c>
      <c r="P6" s="61" t="s">
        <v>175</v>
      </c>
      <c r="Q6" s="61" t="s">
        <v>176</v>
      </c>
      <c r="R6" s="61" t="s">
        <v>177</v>
      </c>
      <c r="S6" s="61" t="s">
        <v>178</v>
      </c>
      <c r="T6" s="61" t="s">
        <v>179</v>
      </c>
      <c r="U6" s="61" t="s">
        <v>180</v>
      </c>
      <c r="V6" s="61" t="s">
        <v>181</v>
      </c>
      <c r="W6" s="61" t="s">
        <v>182</v>
      </c>
    </row>
    <row r="7" spans="1:23" x14ac:dyDescent="0.3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69">
        <v>13</v>
      </c>
      <c r="N7" s="69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  <c r="W7" s="8">
        <v>23</v>
      </c>
    </row>
    <row r="8" spans="1:23" ht="20.25" customHeight="1" x14ac:dyDescent="0.35">
      <c r="A8" s="8">
        <v>1</v>
      </c>
      <c r="B8" s="51" t="s">
        <v>49</v>
      </c>
      <c r="C8" s="116"/>
      <c r="D8" s="115"/>
      <c r="E8" s="115"/>
      <c r="F8" s="50"/>
      <c r="G8" s="11"/>
      <c r="H8" s="115"/>
      <c r="I8" s="115"/>
      <c r="J8" s="116"/>
      <c r="K8" s="116"/>
      <c r="L8" s="116"/>
      <c r="M8" s="66" t="s">
        <v>186</v>
      </c>
      <c r="N8" s="63" t="s">
        <v>183</v>
      </c>
      <c r="O8" s="63"/>
      <c r="P8" s="63"/>
      <c r="Q8" s="64"/>
      <c r="R8" s="63"/>
      <c r="S8" s="63"/>
      <c r="T8" s="63"/>
      <c r="U8" s="65"/>
      <c r="V8" s="63"/>
      <c r="W8" s="63"/>
    </row>
    <row r="9" spans="1:23" ht="22.5" customHeight="1" x14ac:dyDescent="0.35">
      <c r="A9" s="8">
        <v>2</v>
      </c>
      <c r="B9" s="52" t="s">
        <v>115</v>
      </c>
      <c r="C9" s="10"/>
      <c r="D9" s="53"/>
      <c r="E9" s="11"/>
      <c r="F9" s="11"/>
      <c r="G9" s="42"/>
      <c r="H9" s="11"/>
      <c r="I9" s="11"/>
      <c r="J9" s="42"/>
      <c r="K9" s="115"/>
      <c r="L9" s="54"/>
      <c r="M9" s="66" t="s">
        <v>185</v>
      </c>
      <c r="N9" s="63" t="s">
        <v>183</v>
      </c>
      <c r="O9" s="63"/>
      <c r="P9" s="63"/>
      <c r="Q9" s="64"/>
      <c r="R9" s="63"/>
      <c r="S9" s="63"/>
      <c r="T9" s="63"/>
      <c r="U9" s="65"/>
      <c r="V9" s="63"/>
      <c r="W9" s="63"/>
    </row>
    <row r="10" spans="1:23" x14ac:dyDescent="0.35">
      <c r="A10" s="8">
        <v>3</v>
      </c>
      <c r="B10" s="12" t="s">
        <v>68</v>
      </c>
      <c r="C10" s="10"/>
      <c r="D10" s="53"/>
      <c r="E10" s="11"/>
      <c r="F10" s="11"/>
      <c r="G10" s="42"/>
      <c r="H10" s="11"/>
      <c r="I10" s="11"/>
      <c r="J10" s="42"/>
      <c r="K10" s="115"/>
      <c r="L10" s="54"/>
      <c r="M10" s="66" t="s">
        <v>185</v>
      </c>
      <c r="N10" s="63" t="s">
        <v>183</v>
      </c>
      <c r="O10" s="63"/>
      <c r="P10" s="63"/>
      <c r="Q10" s="64"/>
      <c r="R10" s="63"/>
      <c r="S10" s="63"/>
      <c r="T10" s="63"/>
      <c r="U10" s="65"/>
      <c r="V10" s="63"/>
      <c r="W10" s="63"/>
    </row>
    <row r="11" spans="1:23" ht="28.3" x14ac:dyDescent="0.35">
      <c r="A11" s="8">
        <v>4</v>
      </c>
      <c r="B11" s="13" t="s">
        <v>407</v>
      </c>
      <c r="C11" s="14" t="s">
        <v>70</v>
      </c>
      <c r="D11" s="15">
        <f>E11</f>
        <v>19000</v>
      </c>
      <c r="E11" s="15">
        <v>19000</v>
      </c>
      <c r="F11" s="15">
        <f>E11*1.2</f>
        <v>22800</v>
      </c>
      <c r="G11" s="16">
        <v>12</v>
      </c>
      <c r="H11" s="15">
        <f>G11*F11</f>
        <v>273600</v>
      </c>
      <c r="I11" s="16">
        <v>12</v>
      </c>
      <c r="J11" s="16"/>
      <c r="K11" s="15">
        <v>12.1</v>
      </c>
      <c r="L11" s="55" t="s">
        <v>162</v>
      </c>
      <c r="M11" s="74" t="s">
        <v>185</v>
      </c>
      <c r="N11" s="63" t="s">
        <v>183</v>
      </c>
      <c r="O11" s="83"/>
      <c r="P11" s="91">
        <v>1100012533</v>
      </c>
      <c r="Q11" s="92" t="s">
        <v>298</v>
      </c>
      <c r="R11" s="93">
        <v>12.1</v>
      </c>
      <c r="S11" s="91" t="s">
        <v>227</v>
      </c>
      <c r="T11" s="83"/>
      <c r="U11" s="81" t="s">
        <v>201</v>
      </c>
      <c r="V11" s="83"/>
      <c r="W11" s="83"/>
    </row>
    <row r="12" spans="1:23" x14ac:dyDescent="0.35">
      <c r="A12" s="8">
        <v>5</v>
      </c>
      <c r="B12" s="12" t="s">
        <v>71</v>
      </c>
      <c r="C12" s="10"/>
      <c r="D12" s="15"/>
      <c r="E12" s="11"/>
      <c r="F12" s="15"/>
      <c r="G12" s="42"/>
      <c r="H12" s="11"/>
      <c r="I12" s="11"/>
      <c r="J12" s="42"/>
      <c r="K12" s="115"/>
      <c r="L12" s="55"/>
      <c r="M12" s="66" t="s">
        <v>185</v>
      </c>
      <c r="N12" s="63" t="s">
        <v>183</v>
      </c>
      <c r="O12" s="63"/>
      <c r="P12" s="63"/>
      <c r="Q12" s="64"/>
      <c r="R12" s="63"/>
      <c r="S12" s="63"/>
      <c r="T12" s="63"/>
      <c r="U12" s="65"/>
      <c r="V12" s="63"/>
      <c r="W12" s="63"/>
    </row>
    <row r="13" spans="1:23" ht="21.45" x14ac:dyDescent="0.35">
      <c r="A13" s="8">
        <v>6</v>
      </c>
      <c r="B13" s="13" t="s">
        <v>21</v>
      </c>
      <c r="C13" s="14" t="s">
        <v>18</v>
      </c>
      <c r="D13" s="15">
        <f t="shared" ref="D13:D15" si="0">E13</f>
        <v>1020</v>
      </c>
      <c r="E13" s="15">
        <v>1020</v>
      </c>
      <c r="F13" s="15">
        <f t="shared" ref="F13:F15" si="1">E13*1.2</f>
        <v>1224</v>
      </c>
      <c r="G13" s="16">
        <v>16.100000000000001</v>
      </c>
      <c r="H13" s="15">
        <f t="shared" ref="H13:H15" si="2">G13*F13</f>
        <v>19706.400000000001</v>
      </c>
      <c r="I13" s="16">
        <v>16.100000000000001</v>
      </c>
      <c r="J13" s="118"/>
      <c r="K13" s="15"/>
      <c r="L13" s="55" t="s">
        <v>162</v>
      </c>
      <c r="M13" s="74" t="s">
        <v>185</v>
      </c>
      <c r="N13" s="63" t="s">
        <v>183</v>
      </c>
      <c r="O13" s="85" t="s">
        <v>277</v>
      </c>
      <c r="P13" s="102">
        <v>1100080334</v>
      </c>
      <c r="Q13" s="87" t="s">
        <v>278</v>
      </c>
      <c r="R13" s="88">
        <v>329</v>
      </c>
      <c r="S13" s="88" t="s">
        <v>18</v>
      </c>
      <c r="T13" s="89" t="s">
        <v>263</v>
      </c>
      <c r="U13" s="90"/>
      <c r="V13" s="63"/>
      <c r="W13" s="89">
        <v>1500002043</v>
      </c>
    </row>
    <row r="14" spans="1:23" ht="21.45" x14ac:dyDescent="0.35">
      <c r="A14" s="8">
        <v>7</v>
      </c>
      <c r="B14" s="13" t="s">
        <v>19</v>
      </c>
      <c r="C14" s="17" t="s">
        <v>6</v>
      </c>
      <c r="D14" s="15">
        <f t="shared" si="0"/>
        <v>15480</v>
      </c>
      <c r="E14" s="15">
        <v>15480</v>
      </c>
      <c r="F14" s="15">
        <f t="shared" si="1"/>
        <v>18576</v>
      </c>
      <c r="G14" s="16">
        <v>15</v>
      </c>
      <c r="H14" s="15">
        <f t="shared" si="2"/>
        <v>278640</v>
      </c>
      <c r="I14" s="16">
        <v>15</v>
      </c>
      <c r="J14" s="118"/>
      <c r="K14" s="15"/>
      <c r="L14" s="55" t="s">
        <v>162</v>
      </c>
      <c r="M14" s="74" t="s">
        <v>185</v>
      </c>
      <c r="N14" s="63" t="s">
        <v>183</v>
      </c>
      <c r="O14" s="89" t="s">
        <v>317</v>
      </c>
      <c r="P14" s="89">
        <v>1100081150</v>
      </c>
      <c r="Q14" s="100" t="s">
        <v>318</v>
      </c>
      <c r="R14" s="89">
        <v>37</v>
      </c>
      <c r="S14" s="89" t="s">
        <v>6</v>
      </c>
      <c r="T14" s="89" t="s">
        <v>263</v>
      </c>
      <c r="U14" s="90"/>
      <c r="V14" s="63"/>
      <c r="W14" s="89">
        <v>1500002043</v>
      </c>
    </row>
    <row r="15" spans="1:23" x14ac:dyDescent="0.35">
      <c r="A15" s="8">
        <v>8</v>
      </c>
      <c r="B15" s="13" t="s">
        <v>47</v>
      </c>
      <c r="C15" s="17" t="s">
        <v>17</v>
      </c>
      <c r="D15" s="15">
        <f t="shared" si="0"/>
        <v>82</v>
      </c>
      <c r="E15" s="15">
        <v>82</v>
      </c>
      <c r="F15" s="15">
        <f t="shared" si="1"/>
        <v>98.399999999999991</v>
      </c>
      <c r="G15" s="16">
        <v>54.62</v>
      </c>
      <c r="H15" s="15">
        <f t="shared" si="2"/>
        <v>5374.6079999999993</v>
      </c>
      <c r="I15" s="16"/>
      <c r="J15" s="16">
        <v>54.62</v>
      </c>
      <c r="K15" s="15"/>
      <c r="L15" s="55" t="s">
        <v>162</v>
      </c>
      <c r="M15" s="74" t="s">
        <v>185</v>
      </c>
      <c r="N15" s="63" t="s">
        <v>183</v>
      </c>
      <c r="O15" s="98"/>
      <c r="P15" s="98"/>
      <c r="Q15" s="106"/>
      <c r="R15" s="98"/>
      <c r="S15" s="98"/>
      <c r="T15" s="98"/>
      <c r="U15" s="107"/>
      <c r="V15" s="98"/>
      <c r="W15" s="98"/>
    </row>
    <row r="16" spans="1:23" x14ac:dyDescent="0.35">
      <c r="A16" s="8">
        <v>9</v>
      </c>
      <c r="B16" s="12" t="s">
        <v>72</v>
      </c>
      <c r="C16" s="10"/>
      <c r="D16" s="15"/>
      <c r="E16" s="15"/>
      <c r="F16" s="15"/>
      <c r="G16" s="16"/>
      <c r="H16" s="11"/>
      <c r="I16" s="15"/>
      <c r="J16" s="16"/>
      <c r="K16" s="15"/>
      <c r="L16" s="55"/>
      <c r="M16" s="66" t="s">
        <v>185</v>
      </c>
      <c r="N16" s="63" t="s">
        <v>183</v>
      </c>
      <c r="O16" s="63"/>
      <c r="P16" s="63"/>
      <c r="Q16" s="64"/>
      <c r="R16" s="63"/>
      <c r="S16" s="63"/>
      <c r="T16" s="63"/>
      <c r="U16" s="65"/>
      <c r="V16" s="63"/>
      <c r="W16" s="63"/>
    </row>
    <row r="17" spans="1:23" ht="21.45" x14ac:dyDescent="0.35">
      <c r="A17" s="8">
        <v>10</v>
      </c>
      <c r="B17" s="13" t="s">
        <v>21</v>
      </c>
      <c r="C17" s="14" t="s">
        <v>18</v>
      </c>
      <c r="D17" s="15">
        <f t="shared" ref="D17:D18" si="3">E17</f>
        <v>1020</v>
      </c>
      <c r="E17" s="15">
        <v>1020</v>
      </c>
      <c r="F17" s="15">
        <f t="shared" ref="F17:F18" si="4">E17*1.2</f>
        <v>1224</v>
      </c>
      <c r="G17" s="16">
        <v>92.96</v>
      </c>
      <c r="H17" s="15">
        <f t="shared" ref="H17:H18" si="5">G17*F17</f>
        <v>113783.03999999999</v>
      </c>
      <c r="I17" s="16">
        <v>92.96</v>
      </c>
      <c r="J17" s="118"/>
      <c r="K17" s="15"/>
      <c r="L17" s="55" t="s">
        <v>162</v>
      </c>
      <c r="M17" s="74" t="s">
        <v>185</v>
      </c>
      <c r="N17" s="63" t="s">
        <v>183</v>
      </c>
      <c r="O17" s="85" t="s">
        <v>277</v>
      </c>
      <c r="P17" s="102">
        <v>1100080334</v>
      </c>
      <c r="Q17" s="87" t="s">
        <v>278</v>
      </c>
      <c r="R17" s="88" t="s">
        <v>279</v>
      </c>
      <c r="S17" s="88" t="s">
        <v>18</v>
      </c>
      <c r="T17" s="89"/>
      <c r="U17" s="90"/>
      <c r="V17" s="63"/>
      <c r="W17" s="89">
        <v>1500002043</v>
      </c>
    </row>
    <row r="18" spans="1:23" x14ac:dyDescent="0.35">
      <c r="A18" s="8">
        <v>11</v>
      </c>
      <c r="B18" s="13" t="s">
        <v>69</v>
      </c>
      <c r="C18" s="14" t="s">
        <v>18</v>
      </c>
      <c r="D18" s="15">
        <f t="shared" si="3"/>
        <v>3080</v>
      </c>
      <c r="E18" s="15">
        <v>3080</v>
      </c>
      <c r="F18" s="15">
        <f t="shared" si="4"/>
        <v>3696</v>
      </c>
      <c r="G18" s="16">
        <v>114.19</v>
      </c>
      <c r="H18" s="15">
        <f t="shared" si="5"/>
        <v>422046.24</v>
      </c>
      <c r="I18" s="16">
        <v>114.19</v>
      </c>
      <c r="J18" s="118"/>
      <c r="K18" s="15"/>
      <c r="L18" s="55" t="s">
        <v>162</v>
      </c>
      <c r="M18" s="74" t="s">
        <v>185</v>
      </c>
      <c r="N18" s="63" t="s">
        <v>183</v>
      </c>
      <c r="O18" s="89" t="s">
        <v>260</v>
      </c>
      <c r="P18" s="89">
        <v>1100044673</v>
      </c>
      <c r="Q18" s="100" t="s">
        <v>261</v>
      </c>
      <c r="R18" s="89">
        <v>127.1</v>
      </c>
      <c r="S18" s="89" t="s">
        <v>18</v>
      </c>
      <c r="T18" s="89" t="s">
        <v>263</v>
      </c>
      <c r="U18" s="90"/>
      <c r="V18" s="63"/>
      <c r="W18" s="89">
        <v>1500002043</v>
      </c>
    </row>
    <row r="19" spans="1:23" ht="31.5" customHeight="1" x14ac:dyDescent="0.35">
      <c r="A19" s="8">
        <v>12</v>
      </c>
      <c r="B19" s="52" t="s">
        <v>116</v>
      </c>
      <c r="C19" s="10"/>
      <c r="D19" s="15"/>
      <c r="E19" s="15"/>
      <c r="F19" s="15"/>
      <c r="G19" s="16"/>
      <c r="H19" s="11"/>
      <c r="I19" s="15"/>
      <c r="J19" s="16"/>
      <c r="K19" s="15"/>
      <c r="L19" s="55"/>
      <c r="M19" s="66" t="s">
        <v>187</v>
      </c>
      <c r="N19" s="63" t="s">
        <v>183</v>
      </c>
      <c r="O19" s="63"/>
      <c r="P19" s="63"/>
      <c r="Q19" s="64"/>
      <c r="R19" s="63"/>
      <c r="S19" s="63"/>
      <c r="T19" s="63"/>
      <c r="U19" s="65"/>
      <c r="V19" s="63"/>
      <c r="W19" s="63"/>
    </row>
    <row r="20" spans="1:23" ht="36.75" customHeight="1" x14ac:dyDescent="0.35">
      <c r="A20" s="8">
        <v>13</v>
      </c>
      <c r="B20" s="56" t="s">
        <v>137</v>
      </c>
      <c r="C20" s="56"/>
      <c r="D20" s="15"/>
      <c r="E20" s="15"/>
      <c r="F20" s="15"/>
      <c r="G20" s="42"/>
      <c r="H20" s="11"/>
      <c r="I20" s="11"/>
      <c r="J20" s="42"/>
      <c r="K20" s="15"/>
      <c r="L20" s="55"/>
      <c r="M20" s="66" t="s">
        <v>187</v>
      </c>
      <c r="N20" s="63" t="s">
        <v>183</v>
      </c>
      <c r="O20" s="63"/>
      <c r="P20" s="63"/>
      <c r="Q20" s="64"/>
      <c r="R20" s="63"/>
      <c r="S20" s="63"/>
      <c r="T20" s="63"/>
      <c r="U20" s="65"/>
      <c r="V20" s="63"/>
      <c r="W20" s="63"/>
    </row>
    <row r="21" spans="1:23" s="1" customFormat="1" ht="37.5" customHeight="1" x14ac:dyDescent="0.3">
      <c r="A21" s="8">
        <v>14</v>
      </c>
      <c r="B21" s="56" t="s">
        <v>138</v>
      </c>
      <c r="C21" s="14"/>
      <c r="D21" s="15"/>
      <c r="E21" s="15"/>
      <c r="F21" s="15"/>
      <c r="G21" s="16"/>
      <c r="H21" s="11"/>
      <c r="I21" s="16"/>
      <c r="J21" s="16"/>
      <c r="K21" s="16"/>
      <c r="L21" s="57"/>
      <c r="M21" s="66" t="s">
        <v>193</v>
      </c>
      <c r="N21" s="63" t="s">
        <v>183</v>
      </c>
      <c r="O21" s="63"/>
      <c r="P21" s="63"/>
      <c r="Q21" s="64"/>
      <c r="R21" s="63"/>
      <c r="S21" s="63"/>
      <c r="T21" s="63"/>
      <c r="U21" s="65"/>
      <c r="V21" s="63"/>
      <c r="W21" s="63"/>
    </row>
    <row r="22" spans="1:23" s="1" customFormat="1" ht="15" customHeight="1" x14ac:dyDescent="0.3">
      <c r="A22" s="8">
        <v>15</v>
      </c>
      <c r="B22" s="13" t="s">
        <v>119</v>
      </c>
      <c r="C22" s="14" t="s">
        <v>18</v>
      </c>
      <c r="D22" s="15">
        <f t="shared" ref="D22:D28" si="6">E22</f>
        <v>1020</v>
      </c>
      <c r="E22" s="15">
        <v>1020</v>
      </c>
      <c r="F22" s="15">
        <f t="shared" ref="F22:F28" si="7">E22*1.2</f>
        <v>1224</v>
      </c>
      <c r="G22" s="16">
        <v>141.52000000000001</v>
      </c>
      <c r="H22" s="15">
        <f t="shared" ref="H22:H28" si="8">G22*F22</f>
        <v>173220.48000000001</v>
      </c>
      <c r="I22" s="16">
        <v>141.52000000000001</v>
      </c>
      <c r="J22" s="118"/>
      <c r="K22" s="16"/>
      <c r="L22" s="55" t="s">
        <v>162</v>
      </c>
      <c r="M22" s="74" t="s">
        <v>193</v>
      </c>
      <c r="N22" s="63" t="s">
        <v>183</v>
      </c>
      <c r="O22" s="85" t="s">
        <v>277</v>
      </c>
      <c r="P22" s="102">
        <v>1100080334</v>
      </c>
      <c r="Q22" s="87" t="s">
        <v>278</v>
      </c>
      <c r="R22" s="88" t="s">
        <v>279</v>
      </c>
      <c r="S22" s="88" t="s">
        <v>18</v>
      </c>
      <c r="T22" s="89"/>
      <c r="U22" s="90"/>
      <c r="V22" s="63"/>
      <c r="W22" s="89">
        <v>1500002043</v>
      </c>
    </row>
    <row r="23" spans="1:23" s="1" customFormat="1" ht="15" customHeight="1" x14ac:dyDescent="0.3">
      <c r="A23" s="8">
        <v>16</v>
      </c>
      <c r="B23" s="13" t="s">
        <v>120</v>
      </c>
      <c r="C23" s="14" t="s">
        <v>6</v>
      </c>
      <c r="D23" s="15">
        <f t="shared" si="6"/>
        <v>15480</v>
      </c>
      <c r="E23" s="15">
        <v>15480</v>
      </c>
      <c r="F23" s="15">
        <f t="shared" si="7"/>
        <v>18576</v>
      </c>
      <c r="G23" s="16">
        <v>18</v>
      </c>
      <c r="H23" s="15">
        <f t="shared" si="8"/>
        <v>334368</v>
      </c>
      <c r="I23" s="16">
        <v>18</v>
      </c>
      <c r="J23" s="118"/>
      <c r="K23" s="16"/>
      <c r="L23" s="55" t="s">
        <v>162</v>
      </c>
      <c r="M23" s="74" t="s">
        <v>193</v>
      </c>
      <c r="N23" s="63" t="s">
        <v>183</v>
      </c>
      <c r="O23" s="89" t="s">
        <v>317</v>
      </c>
      <c r="P23" s="89">
        <v>1100081150</v>
      </c>
      <c r="Q23" s="100" t="s">
        <v>318</v>
      </c>
      <c r="R23" s="89" t="s">
        <v>319</v>
      </c>
      <c r="S23" s="89" t="s">
        <v>6</v>
      </c>
      <c r="T23" s="89"/>
      <c r="U23" s="90"/>
      <c r="V23" s="63"/>
      <c r="W23" s="89">
        <v>1500002043</v>
      </c>
    </row>
    <row r="24" spans="1:23" s="1" customFormat="1" ht="15" customHeight="1" x14ac:dyDescent="0.3">
      <c r="A24" s="8">
        <v>17</v>
      </c>
      <c r="B24" s="13" t="s">
        <v>132</v>
      </c>
      <c r="C24" s="14" t="s">
        <v>17</v>
      </c>
      <c r="D24" s="15">
        <f t="shared" si="6"/>
        <v>110</v>
      </c>
      <c r="E24" s="15">
        <v>110</v>
      </c>
      <c r="F24" s="15">
        <f t="shared" si="7"/>
        <v>132</v>
      </c>
      <c r="G24" s="16">
        <v>10.199999999999999</v>
      </c>
      <c r="H24" s="15">
        <f t="shared" si="8"/>
        <v>1346.3999999999999</v>
      </c>
      <c r="I24" s="16">
        <v>10.199999999999999</v>
      </c>
      <c r="J24" s="16"/>
      <c r="K24" s="16">
        <v>10.199999999999999</v>
      </c>
      <c r="L24" s="55" t="s">
        <v>162</v>
      </c>
      <c r="M24" s="74" t="s">
        <v>193</v>
      </c>
      <c r="N24" s="63" t="s">
        <v>183</v>
      </c>
      <c r="O24" s="83" t="s">
        <v>203</v>
      </c>
      <c r="P24" s="83">
        <v>1100002281</v>
      </c>
      <c r="Q24" s="84" t="s">
        <v>204</v>
      </c>
      <c r="R24" s="83">
        <v>1.4999999999999999E-2</v>
      </c>
      <c r="S24" s="83" t="s">
        <v>205</v>
      </c>
      <c r="T24" s="83"/>
      <c r="U24" s="81" t="s">
        <v>201</v>
      </c>
      <c r="V24" s="83"/>
      <c r="W24" s="83"/>
    </row>
    <row r="25" spans="1:23" s="1" customFormat="1" ht="15" customHeight="1" x14ac:dyDescent="0.3">
      <c r="A25" s="8">
        <v>18</v>
      </c>
      <c r="B25" s="13" t="s">
        <v>60</v>
      </c>
      <c r="C25" s="14" t="s">
        <v>17</v>
      </c>
      <c r="D25" s="15">
        <f t="shared" si="6"/>
        <v>82</v>
      </c>
      <c r="E25" s="15">
        <v>82</v>
      </c>
      <c r="F25" s="15">
        <f t="shared" si="7"/>
        <v>98.399999999999991</v>
      </c>
      <c r="G25" s="16">
        <v>65</v>
      </c>
      <c r="H25" s="15">
        <f t="shared" si="8"/>
        <v>6395.9999999999991</v>
      </c>
      <c r="I25" s="16"/>
      <c r="J25" s="16">
        <v>65</v>
      </c>
      <c r="K25" s="16"/>
      <c r="L25" s="55" t="s">
        <v>162</v>
      </c>
      <c r="M25" s="74" t="s">
        <v>193</v>
      </c>
      <c r="N25" s="63" t="s">
        <v>183</v>
      </c>
      <c r="O25" s="98"/>
      <c r="P25" s="98"/>
      <c r="Q25" s="106"/>
      <c r="R25" s="98"/>
      <c r="S25" s="98"/>
      <c r="T25" s="98"/>
      <c r="U25" s="107"/>
      <c r="V25" s="98"/>
      <c r="W25" s="98"/>
    </row>
    <row r="26" spans="1:23" s="1" customFormat="1" ht="15" customHeight="1" x14ac:dyDescent="0.3">
      <c r="A26" s="8">
        <v>19</v>
      </c>
      <c r="B26" s="13" t="s">
        <v>133</v>
      </c>
      <c r="C26" s="14" t="s">
        <v>18</v>
      </c>
      <c r="D26" s="15">
        <f t="shared" si="6"/>
        <v>3080</v>
      </c>
      <c r="E26" s="15">
        <v>3080</v>
      </c>
      <c r="F26" s="15">
        <f t="shared" si="7"/>
        <v>3696</v>
      </c>
      <c r="G26" s="16">
        <v>1.56</v>
      </c>
      <c r="H26" s="15">
        <f t="shared" si="8"/>
        <v>5765.76</v>
      </c>
      <c r="I26" s="16">
        <v>1.56</v>
      </c>
      <c r="J26" s="118"/>
      <c r="K26" s="16"/>
      <c r="L26" s="55" t="s">
        <v>162</v>
      </c>
      <c r="M26" s="74" t="s">
        <v>193</v>
      </c>
      <c r="N26" s="63" t="s">
        <v>183</v>
      </c>
      <c r="O26" s="89" t="s">
        <v>260</v>
      </c>
      <c r="P26" s="89">
        <v>1100044673</v>
      </c>
      <c r="Q26" s="100" t="s">
        <v>261</v>
      </c>
      <c r="R26" s="89" t="s">
        <v>262</v>
      </c>
      <c r="S26" s="89" t="s">
        <v>18</v>
      </c>
      <c r="T26" s="89"/>
      <c r="U26" s="90"/>
      <c r="V26" s="63"/>
      <c r="W26" s="89">
        <v>1500002043</v>
      </c>
    </row>
    <row r="27" spans="1:23" s="1" customFormat="1" ht="15" customHeight="1" x14ac:dyDescent="0.3">
      <c r="A27" s="8">
        <v>20</v>
      </c>
      <c r="B27" s="13" t="s">
        <v>46</v>
      </c>
      <c r="C27" s="14" t="s">
        <v>17</v>
      </c>
      <c r="D27" s="15">
        <f t="shared" si="6"/>
        <v>29</v>
      </c>
      <c r="E27" s="15">
        <v>29</v>
      </c>
      <c r="F27" s="15">
        <f t="shared" si="7"/>
        <v>34.799999999999997</v>
      </c>
      <c r="G27" s="16">
        <v>13.5</v>
      </c>
      <c r="H27" s="15">
        <f t="shared" si="8"/>
        <v>469.79999999999995</v>
      </c>
      <c r="I27" s="16"/>
      <c r="J27" s="16">
        <v>13.5</v>
      </c>
      <c r="K27" s="16"/>
      <c r="L27" s="55" t="s">
        <v>162</v>
      </c>
      <c r="M27" s="74" t="s">
        <v>193</v>
      </c>
      <c r="N27" s="63" t="s">
        <v>183</v>
      </c>
      <c r="O27" s="98"/>
      <c r="P27" s="98"/>
      <c r="Q27" s="106"/>
      <c r="R27" s="98"/>
      <c r="S27" s="98"/>
      <c r="T27" s="98"/>
      <c r="U27" s="107"/>
      <c r="V27" s="98"/>
      <c r="W27" s="98"/>
    </row>
    <row r="28" spans="1:23" s="1" customFormat="1" ht="15" customHeight="1" x14ac:dyDescent="0.3">
      <c r="A28" s="8">
        <v>21</v>
      </c>
      <c r="B28" s="13" t="s">
        <v>134</v>
      </c>
      <c r="C28" s="14" t="s">
        <v>18</v>
      </c>
      <c r="D28" s="15">
        <f t="shared" si="6"/>
        <v>890</v>
      </c>
      <c r="E28" s="15">
        <v>890</v>
      </c>
      <c r="F28" s="15">
        <f t="shared" si="7"/>
        <v>1068</v>
      </c>
      <c r="G28" s="16">
        <v>10.8</v>
      </c>
      <c r="H28" s="15">
        <f t="shared" si="8"/>
        <v>11534.400000000001</v>
      </c>
      <c r="I28" s="16"/>
      <c r="J28" s="16">
        <v>10.8</v>
      </c>
      <c r="K28" s="16"/>
      <c r="L28" s="55" t="s">
        <v>162</v>
      </c>
      <c r="M28" s="74" t="s">
        <v>193</v>
      </c>
      <c r="N28" s="63" t="s">
        <v>183</v>
      </c>
      <c r="O28" s="98"/>
      <c r="P28" s="98"/>
      <c r="Q28" s="106"/>
      <c r="R28" s="98"/>
      <c r="S28" s="98"/>
      <c r="T28" s="98"/>
      <c r="U28" s="107"/>
      <c r="V28" s="98"/>
      <c r="W28" s="98"/>
    </row>
    <row r="29" spans="1:23" s="1" customFormat="1" ht="30" customHeight="1" x14ac:dyDescent="0.3">
      <c r="A29" s="8">
        <v>22</v>
      </c>
      <c r="B29" s="56" t="s">
        <v>139</v>
      </c>
      <c r="C29" s="14"/>
      <c r="D29" s="15"/>
      <c r="E29" s="15"/>
      <c r="F29" s="15"/>
      <c r="G29" s="16"/>
      <c r="H29" s="11"/>
      <c r="I29" s="16"/>
      <c r="J29" s="16"/>
      <c r="K29" s="16"/>
      <c r="L29" s="57"/>
      <c r="M29" s="66" t="s">
        <v>193</v>
      </c>
      <c r="N29" s="63" t="s">
        <v>183</v>
      </c>
      <c r="O29" s="63"/>
      <c r="P29" s="63"/>
      <c r="Q29" s="64"/>
      <c r="R29" s="63"/>
      <c r="S29" s="63"/>
      <c r="T29" s="63"/>
      <c r="U29" s="65"/>
      <c r="V29" s="63"/>
      <c r="W29" s="63"/>
    </row>
    <row r="30" spans="1:23" s="1" customFormat="1" ht="15" customHeight="1" x14ac:dyDescent="0.3">
      <c r="A30" s="8">
        <v>23</v>
      </c>
      <c r="B30" s="13" t="s">
        <v>119</v>
      </c>
      <c r="C30" s="14" t="s">
        <v>18</v>
      </c>
      <c r="D30" s="15">
        <f t="shared" ref="D30:D93" si="9">E30</f>
        <v>1020</v>
      </c>
      <c r="E30" s="15">
        <v>1020</v>
      </c>
      <c r="F30" s="15">
        <f t="shared" ref="F30:F93" si="10">E30*1.2</f>
        <v>1224</v>
      </c>
      <c r="G30" s="16">
        <v>42</v>
      </c>
      <c r="H30" s="15">
        <f t="shared" ref="H30:H35" si="11">G30*F30</f>
        <v>51408</v>
      </c>
      <c r="I30" s="16">
        <v>42</v>
      </c>
      <c r="J30" s="118"/>
      <c r="K30" s="16"/>
      <c r="L30" s="55" t="s">
        <v>162</v>
      </c>
      <c r="M30" s="74" t="s">
        <v>193</v>
      </c>
      <c r="N30" s="63" t="s">
        <v>183</v>
      </c>
      <c r="O30" s="85" t="s">
        <v>277</v>
      </c>
      <c r="P30" s="102">
        <v>1100080334</v>
      </c>
      <c r="Q30" s="87" t="s">
        <v>278</v>
      </c>
      <c r="R30" s="88" t="s">
        <v>279</v>
      </c>
      <c r="S30" s="88" t="s">
        <v>18</v>
      </c>
      <c r="T30" s="89"/>
      <c r="U30" s="90"/>
      <c r="V30" s="63"/>
      <c r="W30" s="89">
        <v>1500002043</v>
      </c>
    </row>
    <row r="31" spans="1:23" s="1" customFormat="1" ht="15" customHeight="1" x14ac:dyDescent="0.3">
      <c r="A31" s="8">
        <v>24</v>
      </c>
      <c r="B31" s="13" t="s">
        <v>120</v>
      </c>
      <c r="C31" s="14" t="s">
        <v>6</v>
      </c>
      <c r="D31" s="15">
        <f t="shared" si="9"/>
        <v>15480</v>
      </c>
      <c r="E31" s="15">
        <v>15480</v>
      </c>
      <c r="F31" s="15">
        <f t="shared" si="10"/>
        <v>18576</v>
      </c>
      <c r="G31" s="16">
        <v>4</v>
      </c>
      <c r="H31" s="15">
        <f t="shared" si="11"/>
        <v>74304</v>
      </c>
      <c r="I31" s="16">
        <v>4</v>
      </c>
      <c r="J31" s="118"/>
      <c r="K31" s="16"/>
      <c r="L31" s="55" t="s">
        <v>162</v>
      </c>
      <c r="M31" s="74" t="s">
        <v>193</v>
      </c>
      <c r="N31" s="63" t="s">
        <v>183</v>
      </c>
      <c r="O31" s="89" t="s">
        <v>317</v>
      </c>
      <c r="P31" s="89">
        <v>1100081150</v>
      </c>
      <c r="Q31" s="100" t="s">
        <v>318</v>
      </c>
      <c r="R31" s="89" t="s">
        <v>319</v>
      </c>
      <c r="S31" s="89" t="s">
        <v>6</v>
      </c>
      <c r="T31" s="89"/>
      <c r="U31" s="90"/>
      <c r="V31" s="63"/>
      <c r="W31" s="89">
        <v>1500002043</v>
      </c>
    </row>
    <row r="32" spans="1:23" s="1" customFormat="1" ht="15" customHeight="1" x14ac:dyDescent="0.3">
      <c r="A32" s="8">
        <v>25</v>
      </c>
      <c r="B32" s="13" t="s">
        <v>60</v>
      </c>
      <c r="C32" s="14" t="s">
        <v>17</v>
      </c>
      <c r="D32" s="15">
        <f t="shared" si="9"/>
        <v>82</v>
      </c>
      <c r="E32" s="15">
        <v>82</v>
      </c>
      <c r="F32" s="15">
        <f t="shared" si="10"/>
        <v>98.399999999999991</v>
      </c>
      <c r="G32" s="16">
        <v>21.6</v>
      </c>
      <c r="H32" s="15">
        <f t="shared" si="11"/>
        <v>2125.44</v>
      </c>
      <c r="I32" s="16"/>
      <c r="J32" s="16">
        <v>21.6</v>
      </c>
      <c r="K32" s="16"/>
      <c r="L32" s="55" t="s">
        <v>162</v>
      </c>
      <c r="M32" s="74" t="s">
        <v>193</v>
      </c>
      <c r="N32" s="63" t="s">
        <v>183</v>
      </c>
      <c r="O32" s="98"/>
      <c r="P32" s="98"/>
      <c r="Q32" s="106"/>
      <c r="R32" s="98"/>
      <c r="S32" s="98"/>
      <c r="T32" s="98"/>
      <c r="U32" s="107"/>
      <c r="V32" s="98"/>
      <c r="W32" s="98"/>
    </row>
    <row r="33" spans="1:23" s="1" customFormat="1" ht="15" customHeight="1" x14ac:dyDescent="0.3">
      <c r="A33" s="8">
        <v>26</v>
      </c>
      <c r="B33" s="13" t="s">
        <v>135</v>
      </c>
      <c r="C33" s="14" t="s">
        <v>18</v>
      </c>
      <c r="D33" s="15">
        <f t="shared" si="9"/>
        <v>10600</v>
      </c>
      <c r="E33" s="15">
        <v>10600</v>
      </c>
      <c r="F33" s="15">
        <f t="shared" si="10"/>
        <v>12720</v>
      </c>
      <c r="G33" s="16">
        <v>0.32</v>
      </c>
      <c r="H33" s="15">
        <f t="shared" si="11"/>
        <v>4070.4</v>
      </c>
      <c r="I33" s="16"/>
      <c r="J33" s="16">
        <v>0.32</v>
      </c>
      <c r="K33" s="16"/>
      <c r="L33" s="55" t="s">
        <v>162</v>
      </c>
      <c r="M33" s="74" t="s">
        <v>193</v>
      </c>
      <c r="N33" s="63" t="s">
        <v>183</v>
      </c>
      <c r="O33" s="98"/>
      <c r="P33" s="98"/>
      <c r="Q33" s="106"/>
      <c r="R33" s="98"/>
      <c r="S33" s="98"/>
      <c r="T33" s="98"/>
      <c r="U33" s="107"/>
      <c r="V33" s="98"/>
      <c r="W33" s="98"/>
    </row>
    <row r="34" spans="1:23" s="1" customFormat="1" ht="15" customHeight="1" x14ac:dyDescent="0.3">
      <c r="A34" s="8">
        <v>27</v>
      </c>
      <c r="B34" s="13" t="s">
        <v>136</v>
      </c>
      <c r="C34" s="14" t="s">
        <v>18</v>
      </c>
      <c r="D34" s="15">
        <f t="shared" si="9"/>
        <v>10950</v>
      </c>
      <c r="E34" s="15">
        <v>10950</v>
      </c>
      <c r="F34" s="15">
        <f t="shared" si="10"/>
        <v>13140</v>
      </c>
      <c r="G34" s="16">
        <v>0.36</v>
      </c>
      <c r="H34" s="15">
        <f t="shared" si="11"/>
        <v>4730.3999999999996</v>
      </c>
      <c r="I34" s="16"/>
      <c r="J34" s="16">
        <v>0.36</v>
      </c>
      <c r="K34" s="16"/>
      <c r="L34" s="55" t="s">
        <v>162</v>
      </c>
      <c r="M34" s="74" t="s">
        <v>193</v>
      </c>
      <c r="N34" s="63" t="s">
        <v>183</v>
      </c>
      <c r="O34" s="98"/>
      <c r="P34" s="98"/>
      <c r="Q34" s="106"/>
      <c r="R34" s="98"/>
      <c r="S34" s="98"/>
      <c r="T34" s="98"/>
      <c r="U34" s="107"/>
      <c r="V34" s="98"/>
      <c r="W34" s="98"/>
    </row>
    <row r="35" spans="1:23" s="1" customFormat="1" ht="15" customHeight="1" x14ac:dyDescent="0.3">
      <c r="A35" s="8">
        <v>28</v>
      </c>
      <c r="B35" s="13" t="s">
        <v>134</v>
      </c>
      <c r="C35" s="14" t="s">
        <v>18</v>
      </c>
      <c r="D35" s="15">
        <f t="shared" si="9"/>
        <v>890</v>
      </c>
      <c r="E35" s="15">
        <v>890</v>
      </c>
      <c r="F35" s="15">
        <f t="shared" si="10"/>
        <v>1068</v>
      </c>
      <c r="G35" s="16">
        <v>3.32</v>
      </c>
      <c r="H35" s="15">
        <f t="shared" si="11"/>
        <v>3545.7599999999998</v>
      </c>
      <c r="I35" s="16"/>
      <c r="J35" s="16">
        <v>3.32</v>
      </c>
      <c r="K35" s="16"/>
      <c r="L35" s="55" t="s">
        <v>162</v>
      </c>
      <c r="M35" s="74" t="s">
        <v>193</v>
      </c>
      <c r="N35" s="63" t="s">
        <v>183</v>
      </c>
      <c r="O35" s="98"/>
      <c r="P35" s="98"/>
      <c r="Q35" s="106"/>
      <c r="R35" s="98"/>
      <c r="S35" s="98"/>
      <c r="T35" s="98"/>
      <c r="U35" s="107"/>
      <c r="V35" s="98"/>
      <c r="W35" s="98"/>
    </row>
    <row r="36" spans="1:23" s="43" customFormat="1" ht="41.25" customHeight="1" x14ac:dyDescent="0.35">
      <c r="A36" s="8">
        <v>29</v>
      </c>
      <c r="B36" s="18" t="s">
        <v>155</v>
      </c>
      <c r="C36" s="17"/>
      <c r="D36" s="15"/>
      <c r="E36" s="15"/>
      <c r="F36" s="15"/>
      <c r="G36" s="15"/>
      <c r="H36" s="11"/>
      <c r="I36" s="16"/>
      <c r="J36" s="16"/>
      <c r="K36" s="115"/>
      <c r="L36" s="116"/>
      <c r="M36" s="66" t="s">
        <v>194</v>
      </c>
      <c r="N36" s="63" t="s">
        <v>183</v>
      </c>
      <c r="O36" s="63"/>
      <c r="P36" s="63"/>
      <c r="Q36" s="64"/>
      <c r="R36" s="63"/>
      <c r="S36" s="63"/>
      <c r="T36" s="63"/>
      <c r="U36" s="65"/>
      <c r="V36" s="63"/>
      <c r="W36" s="63"/>
    </row>
    <row r="37" spans="1:23" s="43" customFormat="1" ht="21.45" x14ac:dyDescent="0.35">
      <c r="A37" s="8">
        <v>30</v>
      </c>
      <c r="B37" s="20" t="s">
        <v>58</v>
      </c>
      <c r="C37" s="17" t="s">
        <v>17</v>
      </c>
      <c r="D37" s="15">
        <f t="shared" si="9"/>
        <v>128</v>
      </c>
      <c r="E37" s="15">
        <v>128</v>
      </c>
      <c r="F37" s="15">
        <f t="shared" si="10"/>
        <v>153.6</v>
      </c>
      <c r="G37" s="15">
        <v>1.93</v>
      </c>
      <c r="H37" s="15">
        <f t="shared" ref="H37:H38" si="12">G37*F37</f>
        <v>296.44799999999998</v>
      </c>
      <c r="I37" s="15">
        <v>1.93</v>
      </c>
      <c r="J37" s="15"/>
      <c r="K37" s="15">
        <v>1.93</v>
      </c>
      <c r="L37" s="55" t="s">
        <v>162</v>
      </c>
      <c r="M37" s="74" t="s">
        <v>194</v>
      </c>
      <c r="N37" s="63" t="s">
        <v>183</v>
      </c>
      <c r="O37" s="83"/>
      <c r="P37" s="91">
        <v>1100022053</v>
      </c>
      <c r="Q37" s="92" t="s">
        <v>210</v>
      </c>
      <c r="R37" s="93">
        <v>3.01</v>
      </c>
      <c r="S37" s="93" t="s">
        <v>211</v>
      </c>
      <c r="T37" s="83"/>
      <c r="U37" s="94" t="s">
        <v>201</v>
      </c>
      <c r="V37" s="83"/>
      <c r="W37" s="83"/>
    </row>
    <row r="38" spans="1:23" s="43" customFormat="1" ht="21.45" x14ac:dyDescent="0.35">
      <c r="A38" s="8">
        <v>31</v>
      </c>
      <c r="B38" s="20" t="s">
        <v>146</v>
      </c>
      <c r="C38" s="17" t="s">
        <v>17</v>
      </c>
      <c r="D38" s="15">
        <f t="shared" si="9"/>
        <v>152</v>
      </c>
      <c r="E38" s="15">
        <v>152</v>
      </c>
      <c r="F38" s="15">
        <f t="shared" si="10"/>
        <v>182.4</v>
      </c>
      <c r="G38" s="15">
        <v>6.12</v>
      </c>
      <c r="H38" s="15">
        <f t="shared" si="12"/>
        <v>1116.288</v>
      </c>
      <c r="I38" s="15">
        <v>6.12</v>
      </c>
      <c r="J38" s="15"/>
      <c r="K38" s="15">
        <v>6.12</v>
      </c>
      <c r="L38" s="55" t="s">
        <v>162</v>
      </c>
      <c r="M38" s="74" t="s">
        <v>194</v>
      </c>
      <c r="N38" s="63" t="s">
        <v>183</v>
      </c>
      <c r="O38" s="83"/>
      <c r="P38" s="91">
        <v>1100001965</v>
      </c>
      <c r="Q38" s="92" t="s">
        <v>220</v>
      </c>
      <c r="R38" s="93">
        <v>9.5399999999999991</v>
      </c>
      <c r="S38" s="93" t="s">
        <v>211</v>
      </c>
      <c r="T38" s="83"/>
      <c r="U38" s="94" t="s">
        <v>201</v>
      </c>
      <c r="V38" s="83"/>
      <c r="W38" s="83"/>
    </row>
    <row r="39" spans="1:23" s="43" customFormat="1" x14ac:dyDescent="0.35">
      <c r="A39" s="8">
        <v>32</v>
      </c>
      <c r="B39" s="23" t="s">
        <v>156</v>
      </c>
      <c r="C39" s="17"/>
      <c r="D39" s="15"/>
      <c r="E39" s="15"/>
      <c r="F39" s="15"/>
      <c r="G39" s="15"/>
      <c r="H39" s="11"/>
      <c r="I39" s="16"/>
      <c r="J39" s="16"/>
      <c r="K39" s="115"/>
      <c r="L39" s="55"/>
      <c r="M39" s="66" t="s">
        <v>195</v>
      </c>
      <c r="N39" s="63" t="s">
        <v>183</v>
      </c>
      <c r="O39" s="63"/>
      <c r="P39" s="63"/>
      <c r="Q39" s="64"/>
      <c r="R39" s="63"/>
      <c r="S39" s="63"/>
      <c r="T39" s="63"/>
      <c r="U39" s="65"/>
      <c r="V39" s="63"/>
      <c r="W39" s="63"/>
    </row>
    <row r="40" spans="1:23" s="43" customFormat="1" x14ac:dyDescent="0.35">
      <c r="A40" s="8">
        <v>33</v>
      </c>
      <c r="B40" s="20" t="s">
        <v>381</v>
      </c>
      <c r="C40" s="17" t="s">
        <v>17</v>
      </c>
      <c r="D40" s="15">
        <f t="shared" si="9"/>
        <v>95</v>
      </c>
      <c r="E40" s="15">
        <v>95</v>
      </c>
      <c r="F40" s="15">
        <f t="shared" si="10"/>
        <v>114</v>
      </c>
      <c r="G40" s="15">
        <v>92.88</v>
      </c>
      <c r="H40" s="15">
        <f t="shared" ref="H40:H50" si="13">G40*F40</f>
        <v>10588.32</v>
      </c>
      <c r="I40" s="15">
        <v>92.88</v>
      </c>
      <c r="J40" s="15"/>
      <c r="K40" s="15">
        <v>92.88</v>
      </c>
      <c r="L40" s="55" t="s">
        <v>162</v>
      </c>
      <c r="M40" s="74" t="s">
        <v>195</v>
      </c>
      <c r="N40" s="63" t="s">
        <v>183</v>
      </c>
      <c r="O40" s="83"/>
      <c r="P40" s="91">
        <v>1100023071</v>
      </c>
      <c r="Q40" s="92" t="s">
        <v>283</v>
      </c>
      <c r="R40" s="93">
        <v>0.49199999999999999</v>
      </c>
      <c r="S40" s="91" t="s">
        <v>239</v>
      </c>
      <c r="T40" s="83"/>
      <c r="U40" s="81" t="s">
        <v>201</v>
      </c>
      <c r="V40" s="83"/>
      <c r="W40" s="83"/>
    </row>
    <row r="41" spans="1:23" s="43" customFormat="1" x14ac:dyDescent="0.35">
      <c r="A41" s="8">
        <v>34</v>
      </c>
      <c r="B41" s="20" t="s">
        <v>394</v>
      </c>
      <c r="C41" s="17" t="s">
        <v>17</v>
      </c>
      <c r="D41" s="15">
        <f t="shared" si="9"/>
        <v>110</v>
      </c>
      <c r="E41" s="15">
        <v>110</v>
      </c>
      <c r="F41" s="15">
        <f t="shared" si="10"/>
        <v>132</v>
      </c>
      <c r="G41" s="15">
        <v>11.78</v>
      </c>
      <c r="H41" s="15">
        <f t="shared" si="13"/>
        <v>1554.9599999999998</v>
      </c>
      <c r="I41" s="15">
        <v>11.78</v>
      </c>
      <c r="J41" s="15"/>
      <c r="K41" s="15">
        <v>11.78</v>
      </c>
      <c r="L41" s="55" t="s">
        <v>162</v>
      </c>
      <c r="M41" s="74" t="s">
        <v>195</v>
      </c>
      <c r="N41" s="63" t="s">
        <v>183</v>
      </c>
      <c r="O41" s="83"/>
      <c r="P41" s="91">
        <v>1100023092</v>
      </c>
      <c r="Q41" s="92" t="s">
        <v>271</v>
      </c>
      <c r="R41" s="93">
        <v>3.3000000000000002E-2</v>
      </c>
      <c r="S41" s="93" t="s">
        <v>239</v>
      </c>
      <c r="T41" s="83"/>
      <c r="U41" s="94" t="s">
        <v>201</v>
      </c>
      <c r="V41" s="83"/>
      <c r="W41" s="83"/>
    </row>
    <row r="42" spans="1:23" s="43" customFormat="1" x14ac:dyDescent="0.35">
      <c r="A42" s="8">
        <v>35</v>
      </c>
      <c r="B42" s="20" t="s">
        <v>395</v>
      </c>
      <c r="C42" s="17" t="s">
        <v>17</v>
      </c>
      <c r="D42" s="15">
        <f t="shared" si="9"/>
        <v>110</v>
      </c>
      <c r="E42" s="15">
        <v>110</v>
      </c>
      <c r="F42" s="15">
        <f t="shared" si="10"/>
        <v>132</v>
      </c>
      <c r="G42" s="15">
        <v>3.52</v>
      </c>
      <c r="H42" s="15">
        <f t="shared" si="13"/>
        <v>464.64</v>
      </c>
      <c r="I42" s="15">
        <v>3.52</v>
      </c>
      <c r="J42" s="15"/>
      <c r="K42" s="15">
        <v>3.52</v>
      </c>
      <c r="L42" s="55" t="s">
        <v>162</v>
      </c>
      <c r="M42" s="74" t="s">
        <v>195</v>
      </c>
      <c r="N42" s="63" t="s">
        <v>183</v>
      </c>
      <c r="O42" s="83"/>
      <c r="P42" s="91">
        <v>1100030814</v>
      </c>
      <c r="Q42" s="92" t="s">
        <v>273</v>
      </c>
      <c r="R42" s="93">
        <v>1.2E-2</v>
      </c>
      <c r="S42" s="93" t="s">
        <v>239</v>
      </c>
      <c r="T42" s="83"/>
      <c r="U42" s="94" t="s">
        <v>201</v>
      </c>
      <c r="V42" s="83"/>
      <c r="W42" s="83"/>
    </row>
    <row r="43" spans="1:23" s="43" customFormat="1" x14ac:dyDescent="0.35">
      <c r="A43" s="8">
        <v>36</v>
      </c>
      <c r="B43" s="20" t="s">
        <v>396</v>
      </c>
      <c r="C43" s="17" t="s">
        <v>17</v>
      </c>
      <c r="D43" s="15">
        <f t="shared" si="9"/>
        <v>110</v>
      </c>
      <c r="E43" s="15">
        <v>110</v>
      </c>
      <c r="F43" s="15">
        <f t="shared" si="10"/>
        <v>132</v>
      </c>
      <c r="G43" s="15">
        <v>2.6</v>
      </c>
      <c r="H43" s="15">
        <f t="shared" si="13"/>
        <v>343.2</v>
      </c>
      <c r="I43" s="15">
        <v>2.6</v>
      </c>
      <c r="J43" s="15"/>
      <c r="K43" s="15">
        <v>2.6</v>
      </c>
      <c r="L43" s="55" t="s">
        <v>162</v>
      </c>
      <c r="M43" s="74" t="s">
        <v>195</v>
      </c>
      <c r="N43" s="63" t="s">
        <v>183</v>
      </c>
      <c r="O43" s="83"/>
      <c r="P43" s="91">
        <v>1100030814</v>
      </c>
      <c r="Q43" s="92" t="s">
        <v>273</v>
      </c>
      <c r="R43" s="93" t="s">
        <v>274</v>
      </c>
      <c r="S43" s="93" t="s">
        <v>239</v>
      </c>
      <c r="T43" s="83"/>
      <c r="U43" s="94" t="s">
        <v>201</v>
      </c>
      <c r="V43" s="83"/>
      <c r="W43" s="83"/>
    </row>
    <row r="44" spans="1:23" s="43" customFormat="1" x14ac:dyDescent="0.35">
      <c r="A44" s="8">
        <v>37</v>
      </c>
      <c r="B44" s="20" t="s">
        <v>380</v>
      </c>
      <c r="C44" s="17" t="s">
        <v>17</v>
      </c>
      <c r="D44" s="15">
        <f t="shared" si="9"/>
        <v>110</v>
      </c>
      <c r="E44" s="15">
        <v>110</v>
      </c>
      <c r="F44" s="15">
        <f t="shared" si="10"/>
        <v>132</v>
      </c>
      <c r="G44" s="15">
        <v>1.1399999999999999</v>
      </c>
      <c r="H44" s="15">
        <f t="shared" si="13"/>
        <v>150.47999999999999</v>
      </c>
      <c r="I44" s="15">
        <v>1.1399999999999999</v>
      </c>
      <c r="J44" s="15"/>
      <c r="K44" s="15">
        <v>1.1399999999999999</v>
      </c>
      <c r="L44" s="55" t="s">
        <v>162</v>
      </c>
      <c r="M44" s="74" t="s">
        <v>195</v>
      </c>
      <c r="N44" s="63" t="s">
        <v>183</v>
      </c>
      <c r="O44" s="83"/>
      <c r="P44" s="91">
        <v>1100030814</v>
      </c>
      <c r="Q44" s="92" t="s">
        <v>273</v>
      </c>
      <c r="R44" s="93" t="s">
        <v>274</v>
      </c>
      <c r="S44" s="93" t="s">
        <v>239</v>
      </c>
      <c r="T44" s="83"/>
      <c r="U44" s="94" t="s">
        <v>201</v>
      </c>
      <c r="V44" s="83"/>
      <c r="W44" s="83"/>
    </row>
    <row r="45" spans="1:23" s="43" customFormat="1" x14ac:dyDescent="0.35">
      <c r="A45" s="8">
        <v>38</v>
      </c>
      <c r="B45" s="20" t="s">
        <v>386</v>
      </c>
      <c r="C45" s="17" t="s">
        <v>17</v>
      </c>
      <c r="D45" s="15">
        <f t="shared" si="9"/>
        <v>110</v>
      </c>
      <c r="E45" s="15">
        <v>110</v>
      </c>
      <c r="F45" s="15">
        <f t="shared" si="10"/>
        <v>132</v>
      </c>
      <c r="G45" s="15">
        <v>1.52</v>
      </c>
      <c r="H45" s="15">
        <f t="shared" si="13"/>
        <v>200.64000000000001</v>
      </c>
      <c r="I45" s="15">
        <v>1.52</v>
      </c>
      <c r="J45" s="15"/>
      <c r="K45" s="15">
        <v>1.52</v>
      </c>
      <c r="L45" s="55" t="s">
        <v>162</v>
      </c>
      <c r="M45" s="74" t="s">
        <v>195</v>
      </c>
      <c r="N45" s="63" t="s">
        <v>183</v>
      </c>
      <c r="O45" s="83"/>
      <c r="P45" s="91">
        <v>1100052516</v>
      </c>
      <c r="Q45" s="92" t="s">
        <v>269</v>
      </c>
      <c r="R45" s="93">
        <v>0.01</v>
      </c>
      <c r="S45" s="93" t="s">
        <v>239</v>
      </c>
      <c r="T45" s="83"/>
      <c r="U45" s="94" t="s">
        <v>201</v>
      </c>
      <c r="V45" s="83"/>
      <c r="W45" s="83"/>
    </row>
    <row r="46" spans="1:23" s="43" customFormat="1" x14ac:dyDescent="0.35">
      <c r="A46" s="8">
        <v>39</v>
      </c>
      <c r="B46" s="20" t="s">
        <v>387</v>
      </c>
      <c r="C46" s="17" t="s">
        <v>17</v>
      </c>
      <c r="D46" s="15">
        <f t="shared" si="9"/>
        <v>70</v>
      </c>
      <c r="E46" s="15">
        <v>70</v>
      </c>
      <c r="F46" s="15">
        <f t="shared" si="10"/>
        <v>84</v>
      </c>
      <c r="G46" s="15">
        <v>3.6</v>
      </c>
      <c r="H46" s="15">
        <f t="shared" si="13"/>
        <v>302.40000000000003</v>
      </c>
      <c r="I46" s="16"/>
      <c r="J46" s="15">
        <v>3.6</v>
      </c>
      <c r="K46" s="16"/>
      <c r="L46" s="55" t="s">
        <v>162</v>
      </c>
      <c r="M46" s="74" t="s">
        <v>195</v>
      </c>
      <c r="N46" s="63" t="s">
        <v>183</v>
      </c>
      <c r="O46" s="98"/>
      <c r="P46" s="98"/>
      <c r="Q46" s="106"/>
      <c r="R46" s="98"/>
      <c r="S46" s="98"/>
      <c r="T46" s="98"/>
      <c r="U46" s="107"/>
      <c r="V46" s="98"/>
      <c r="W46" s="98"/>
    </row>
    <row r="47" spans="1:23" s="43" customFormat="1" x14ac:dyDescent="0.35">
      <c r="A47" s="8">
        <v>40</v>
      </c>
      <c r="B47" s="20" t="s">
        <v>393</v>
      </c>
      <c r="C47" s="17" t="s">
        <v>17</v>
      </c>
      <c r="D47" s="15">
        <f t="shared" si="9"/>
        <v>110</v>
      </c>
      <c r="E47" s="15">
        <v>110</v>
      </c>
      <c r="F47" s="15">
        <f t="shared" si="10"/>
        <v>132</v>
      </c>
      <c r="G47" s="15">
        <v>10.16</v>
      </c>
      <c r="H47" s="15">
        <f t="shared" si="13"/>
        <v>1341.1200000000001</v>
      </c>
      <c r="I47" s="15">
        <v>10.16</v>
      </c>
      <c r="J47" s="15"/>
      <c r="K47" s="15">
        <v>10.16</v>
      </c>
      <c r="L47" s="55" t="s">
        <v>162</v>
      </c>
      <c r="M47" s="74" t="s">
        <v>195</v>
      </c>
      <c r="N47" s="63" t="s">
        <v>183</v>
      </c>
      <c r="O47" s="83"/>
      <c r="P47" s="91">
        <v>1100071948</v>
      </c>
      <c r="Q47" s="92" t="s">
        <v>275</v>
      </c>
      <c r="R47" s="93">
        <v>2.9000000000000001E-2</v>
      </c>
      <c r="S47" s="93" t="s">
        <v>239</v>
      </c>
      <c r="T47" s="83"/>
      <c r="U47" s="81" t="s">
        <v>201</v>
      </c>
      <c r="V47" s="83"/>
      <c r="W47" s="83"/>
    </row>
    <row r="48" spans="1:23" s="43" customFormat="1" ht="21.45" x14ac:dyDescent="0.35">
      <c r="A48" s="8">
        <v>41</v>
      </c>
      <c r="B48" s="20" t="s">
        <v>147</v>
      </c>
      <c r="C48" s="17" t="s">
        <v>17</v>
      </c>
      <c r="D48" s="15">
        <f t="shared" si="9"/>
        <v>110</v>
      </c>
      <c r="E48" s="15">
        <v>110</v>
      </c>
      <c r="F48" s="15">
        <f t="shared" si="10"/>
        <v>132</v>
      </c>
      <c r="G48" s="15">
        <v>0.74</v>
      </c>
      <c r="H48" s="15">
        <f t="shared" si="13"/>
        <v>97.679999999999993</v>
      </c>
      <c r="I48" s="15">
        <v>0.74</v>
      </c>
      <c r="J48" s="15"/>
      <c r="K48" s="15">
        <v>0.74</v>
      </c>
      <c r="L48" s="55" t="s">
        <v>162</v>
      </c>
      <c r="M48" s="74" t="s">
        <v>195</v>
      </c>
      <c r="N48" s="63" t="s">
        <v>183</v>
      </c>
      <c r="O48" s="83" t="s">
        <v>203</v>
      </c>
      <c r="P48" s="83">
        <v>1100002281</v>
      </c>
      <c r="Q48" s="84" t="s">
        <v>204</v>
      </c>
      <c r="R48" s="83" t="s">
        <v>206</v>
      </c>
      <c r="S48" s="83" t="s">
        <v>205</v>
      </c>
      <c r="T48" s="83"/>
      <c r="U48" s="81" t="s">
        <v>201</v>
      </c>
      <c r="V48" s="83"/>
      <c r="W48" s="83"/>
    </row>
    <row r="49" spans="1:23" s="43" customFormat="1" x14ac:dyDescent="0.35">
      <c r="A49" s="8">
        <v>42</v>
      </c>
      <c r="B49" s="20" t="s">
        <v>148</v>
      </c>
      <c r="C49" s="17" t="s">
        <v>6</v>
      </c>
      <c r="D49" s="15">
        <f t="shared" si="9"/>
        <v>20</v>
      </c>
      <c r="E49" s="15">
        <v>20</v>
      </c>
      <c r="F49" s="15">
        <f t="shared" si="10"/>
        <v>24</v>
      </c>
      <c r="G49" s="15">
        <v>2</v>
      </c>
      <c r="H49" s="15">
        <f t="shared" si="13"/>
        <v>48</v>
      </c>
      <c r="I49" s="16"/>
      <c r="J49" s="15">
        <v>2</v>
      </c>
      <c r="K49" s="16"/>
      <c r="L49" s="55" t="s">
        <v>162</v>
      </c>
      <c r="M49" s="74" t="s">
        <v>195</v>
      </c>
      <c r="N49" s="63" t="s">
        <v>183</v>
      </c>
      <c r="O49" s="98"/>
      <c r="P49" s="98"/>
      <c r="Q49" s="106"/>
      <c r="R49" s="98"/>
      <c r="S49" s="98"/>
      <c r="T49" s="98"/>
      <c r="U49" s="107"/>
      <c r="V49" s="98"/>
      <c r="W49" s="98"/>
    </row>
    <row r="50" spans="1:23" s="43" customFormat="1" x14ac:dyDescent="0.35">
      <c r="A50" s="8">
        <v>43</v>
      </c>
      <c r="B50" s="20" t="s">
        <v>121</v>
      </c>
      <c r="C50" s="17" t="s">
        <v>6</v>
      </c>
      <c r="D50" s="15">
        <f t="shared" si="9"/>
        <v>63</v>
      </c>
      <c r="E50" s="15">
        <v>63</v>
      </c>
      <c r="F50" s="15">
        <f t="shared" si="10"/>
        <v>75.599999999999994</v>
      </c>
      <c r="G50" s="15">
        <v>8</v>
      </c>
      <c r="H50" s="15">
        <f t="shared" si="13"/>
        <v>604.79999999999995</v>
      </c>
      <c r="I50" s="15">
        <v>8</v>
      </c>
      <c r="J50" s="15"/>
      <c r="K50" s="15">
        <v>8</v>
      </c>
      <c r="L50" s="55" t="s">
        <v>162</v>
      </c>
      <c r="M50" s="74" t="s">
        <v>195</v>
      </c>
      <c r="N50" s="63" t="s">
        <v>183</v>
      </c>
      <c r="O50" s="83"/>
      <c r="P50" s="91">
        <v>1100031966</v>
      </c>
      <c r="Q50" s="92" t="s">
        <v>199</v>
      </c>
      <c r="R50" s="93">
        <v>8</v>
      </c>
      <c r="S50" s="93" t="s">
        <v>200</v>
      </c>
      <c r="T50" s="83"/>
      <c r="U50" s="81" t="s">
        <v>201</v>
      </c>
      <c r="V50" s="83"/>
      <c r="W50" s="83"/>
    </row>
    <row r="51" spans="1:23" s="43" customFormat="1" x14ac:dyDescent="0.35">
      <c r="A51" s="8">
        <v>44</v>
      </c>
      <c r="B51" s="23" t="s">
        <v>157</v>
      </c>
      <c r="C51" s="17"/>
      <c r="D51" s="15"/>
      <c r="E51" s="15"/>
      <c r="F51" s="15"/>
      <c r="G51" s="15"/>
      <c r="H51" s="11"/>
      <c r="I51" s="16"/>
      <c r="J51" s="16"/>
      <c r="K51" s="115"/>
      <c r="L51" s="116"/>
      <c r="M51" s="66" t="s">
        <v>195</v>
      </c>
      <c r="N51" s="63" t="s">
        <v>183</v>
      </c>
      <c r="O51" s="63"/>
      <c r="P51" s="63"/>
      <c r="Q51" s="64"/>
      <c r="R51" s="63"/>
      <c r="S51" s="63"/>
      <c r="T51" s="63"/>
      <c r="U51" s="65"/>
      <c r="V51" s="63"/>
      <c r="W51" s="63"/>
    </row>
    <row r="52" spans="1:23" s="43" customFormat="1" x14ac:dyDescent="0.35">
      <c r="A52" s="8">
        <v>45</v>
      </c>
      <c r="B52" s="20" t="s">
        <v>378</v>
      </c>
      <c r="C52" s="17" t="s">
        <v>17</v>
      </c>
      <c r="D52" s="15">
        <f t="shared" si="9"/>
        <v>95</v>
      </c>
      <c r="E52" s="15">
        <v>95</v>
      </c>
      <c r="F52" s="15">
        <f t="shared" si="10"/>
        <v>114</v>
      </c>
      <c r="G52" s="15">
        <v>198.64</v>
      </c>
      <c r="H52" s="15">
        <f t="shared" ref="H52:H54" si="14">G52*F52</f>
        <v>22644.959999999999</v>
      </c>
      <c r="I52" s="15">
        <v>198.64</v>
      </c>
      <c r="J52" s="15"/>
      <c r="K52" s="15">
        <v>198.64</v>
      </c>
      <c r="L52" s="55" t="s">
        <v>162</v>
      </c>
      <c r="M52" s="74" t="s">
        <v>195</v>
      </c>
      <c r="N52" s="63" t="s">
        <v>183</v>
      </c>
      <c r="O52" s="83"/>
      <c r="P52" s="91">
        <v>1100023071</v>
      </c>
      <c r="Q52" s="92" t="s">
        <v>283</v>
      </c>
      <c r="R52" s="93" t="s">
        <v>284</v>
      </c>
      <c r="S52" s="91" t="s">
        <v>239</v>
      </c>
      <c r="T52" s="83"/>
      <c r="U52" s="81" t="s">
        <v>201</v>
      </c>
      <c r="V52" s="83"/>
      <c r="W52" s="83"/>
    </row>
    <row r="53" spans="1:23" s="43" customFormat="1" x14ac:dyDescent="0.35">
      <c r="A53" s="8">
        <v>46</v>
      </c>
      <c r="B53" s="20" t="s">
        <v>379</v>
      </c>
      <c r="C53" s="17" t="s">
        <v>17</v>
      </c>
      <c r="D53" s="15">
        <f t="shared" si="9"/>
        <v>110</v>
      </c>
      <c r="E53" s="15">
        <v>110</v>
      </c>
      <c r="F53" s="15">
        <f t="shared" si="10"/>
        <v>132</v>
      </c>
      <c r="G53" s="15">
        <v>7.08</v>
      </c>
      <c r="H53" s="15">
        <f t="shared" si="14"/>
        <v>934.56000000000006</v>
      </c>
      <c r="I53" s="15">
        <v>7.08</v>
      </c>
      <c r="J53" s="15"/>
      <c r="K53" s="15">
        <v>7.08</v>
      </c>
      <c r="L53" s="55" t="s">
        <v>162</v>
      </c>
      <c r="M53" s="74" t="s">
        <v>195</v>
      </c>
      <c r="N53" s="63" t="s">
        <v>183</v>
      </c>
      <c r="O53" s="83"/>
      <c r="P53" s="91">
        <v>1100023092</v>
      </c>
      <c r="Q53" s="92" t="s">
        <v>271</v>
      </c>
      <c r="R53" s="93" t="s">
        <v>272</v>
      </c>
      <c r="S53" s="93" t="s">
        <v>239</v>
      </c>
      <c r="T53" s="83"/>
      <c r="U53" s="94" t="s">
        <v>201</v>
      </c>
      <c r="V53" s="83"/>
      <c r="W53" s="83"/>
    </row>
    <row r="54" spans="1:23" s="43" customFormat="1" x14ac:dyDescent="0.35">
      <c r="A54" s="8">
        <v>47</v>
      </c>
      <c r="B54" s="20" t="s">
        <v>380</v>
      </c>
      <c r="C54" s="17" t="s">
        <v>17</v>
      </c>
      <c r="D54" s="15">
        <f t="shared" si="9"/>
        <v>110</v>
      </c>
      <c r="E54" s="15">
        <v>110</v>
      </c>
      <c r="F54" s="15">
        <f t="shared" si="10"/>
        <v>132</v>
      </c>
      <c r="G54" s="15">
        <v>2.2799999999999998</v>
      </c>
      <c r="H54" s="15">
        <f t="shared" si="14"/>
        <v>300.95999999999998</v>
      </c>
      <c r="I54" s="15">
        <v>2.2799999999999998</v>
      </c>
      <c r="J54" s="15"/>
      <c r="K54" s="15">
        <v>2.2799999999999998</v>
      </c>
      <c r="L54" s="55" t="s">
        <v>162</v>
      </c>
      <c r="M54" s="74" t="s">
        <v>195</v>
      </c>
      <c r="N54" s="63" t="s">
        <v>183</v>
      </c>
      <c r="O54" s="83"/>
      <c r="P54" s="91">
        <v>1100030814</v>
      </c>
      <c r="Q54" s="92" t="s">
        <v>273</v>
      </c>
      <c r="R54" s="93" t="s">
        <v>274</v>
      </c>
      <c r="S54" s="93" t="s">
        <v>239</v>
      </c>
      <c r="T54" s="83"/>
      <c r="U54" s="94" t="s">
        <v>201</v>
      </c>
      <c r="V54" s="83"/>
      <c r="W54" s="83"/>
    </row>
    <row r="55" spans="1:23" s="43" customFormat="1" x14ac:dyDescent="0.35">
      <c r="A55" s="8">
        <v>48</v>
      </c>
      <c r="B55" s="23" t="s">
        <v>158</v>
      </c>
      <c r="C55" s="17"/>
      <c r="D55" s="15"/>
      <c r="E55" s="15"/>
      <c r="F55" s="15"/>
      <c r="G55" s="15"/>
      <c r="H55" s="11"/>
      <c r="I55" s="16"/>
      <c r="J55" s="16"/>
      <c r="K55" s="115"/>
      <c r="L55" s="116"/>
      <c r="M55" s="66" t="s">
        <v>195</v>
      </c>
      <c r="N55" s="63" t="s">
        <v>183</v>
      </c>
      <c r="O55" s="63"/>
      <c r="P55" s="63"/>
      <c r="Q55" s="64"/>
      <c r="R55" s="63"/>
      <c r="S55" s="63"/>
      <c r="T55" s="63"/>
      <c r="U55" s="65"/>
      <c r="V55" s="63"/>
      <c r="W55" s="63"/>
    </row>
    <row r="56" spans="1:23" s="43" customFormat="1" x14ac:dyDescent="0.35">
      <c r="A56" s="8">
        <v>49</v>
      </c>
      <c r="B56" s="20" t="s">
        <v>382</v>
      </c>
      <c r="C56" s="17" t="s">
        <v>17</v>
      </c>
      <c r="D56" s="15">
        <f t="shared" si="9"/>
        <v>95</v>
      </c>
      <c r="E56" s="15">
        <v>95</v>
      </c>
      <c r="F56" s="15">
        <f t="shared" si="10"/>
        <v>114</v>
      </c>
      <c r="G56" s="15">
        <v>100.4</v>
      </c>
      <c r="H56" s="15">
        <f t="shared" ref="H56:H61" si="15">G56*F56</f>
        <v>11445.6</v>
      </c>
      <c r="I56" s="15">
        <v>100.4</v>
      </c>
      <c r="J56" s="15"/>
      <c r="K56" s="15">
        <v>100.4</v>
      </c>
      <c r="L56" s="55" t="s">
        <v>162</v>
      </c>
      <c r="M56" s="74" t="s">
        <v>195</v>
      </c>
      <c r="N56" s="63" t="s">
        <v>183</v>
      </c>
      <c r="O56" s="83"/>
      <c r="P56" s="91">
        <v>1100023071</v>
      </c>
      <c r="Q56" s="92" t="s">
        <v>283</v>
      </c>
      <c r="R56" s="93" t="s">
        <v>284</v>
      </c>
      <c r="S56" s="91" t="s">
        <v>239</v>
      </c>
      <c r="T56" s="83"/>
      <c r="U56" s="81" t="s">
        <v>201</v>
      </c>
      <c r="V56" s="83"/>
      <c r="W56" s="83"/>
    </row>
    <row r="57" spans="1:23" s="43" customFormat="1" x14ac:dyDescent="0.35">
      <c r="A57" s="8">
        <v>50</v>
      </c>
      <c r="B57" s="20" t="s">
        <v>379</v>
      </c>
      <c r="C57" s="17" t="s">
        <v>17</v>
      </c>
      <c r="D57" s="15">
        <f t="shared" si="9"/>
        <v>110</v>
      </c>
      <c r="E57" s="15">
        <v>110</v>
      </c>
      <c r="F57" s="15">
        <f t="shared" si="10"/>
        <v>132</v>
      </c>
      <c r="G57" s="15">
        <v>3.54</v>
      </c>
      <c r="H57" s="15">
        <f t="shared" si="15"/>
        <v>467.28000000000003</v>
      </c>
      <c r="I57" s="15">
        <v>3.54</v>
      </c>
      <c r="J57" s="15"/>
      <c r="K57" s="15">
        <v>3.54</v>
      </c>
      <c r="L57" s="55" t="s">
        <v>162</v>
      </c>
      <c r="M57" s="74" t="s">
        <v>195</v>
      </c>
      <c r="N57" s="63" t="s">
        <v>183</v>
      </c>
      <c r="O57" s="83"/>
      <c r="P57" s="91">
        <v>1100023092</v>
      </c>
      <c r="Q57" s="92" t="s">
        <v>271</v>
      </c>
      <c r="R57" s="93" t="s">
        <v>272</v>
      </c>
      <c r="S57" s="93" t="s">
        <v>239</v>
      </c>
      <c r="T57" s="83"/>
      <c r="U57" s="94" t="s">
        <v>201</v>
      </c>
      <c r="V57" s="83"/>
      <c r="W57" s="83"/>
    </row>
    <row r="58" spans="1:23" s="43" customFormat="1" x14ac:dyDescent="0.35">
      <c r="A58" s="8">
        <v>51</v>
      </c>
      <c r="B58" s="20" t="s">
        <v>380</v>
      </c>
      <c r="C58" s="17" t="s">
        <v>17</v>
      </c>
      <c r="D58" s="15">
        <f t="shared" si="9"/>
        <v>110</v>
      </c>
      <c r="E58" s="15">
        <v>110</v>
      </c>
      <c r="F58" s="15">
        <f t="shared" si="10"/>
        <v>132</v>
      </c>
      <c r="G58" s="15">
        <v>1.1399999999999999</v>
      </c>
      <c r="H58" s="15">
        <f t="shared" si="15"/>
        <v>150.47999999999999</v>
      </c>
      <c r="I58" s="15">
        <v>1.1399999999999999</v>
      </c>
      <c r="J58" s="15"/>
      <c r="K58" s="15">
        <v>1.1399999999999999</v>
      </c>
      <c r="L58" s="55" t="s">
        <v>162</v>
      </c>
      <c r="M58" s="74" t="s">
        <v>195</v>
      </c>
      <c r="N58" s="63" t="s">
        <v>183</v>
      </c>
      <c r="O58" s="83"/>
      <c r="P58" s="91">
        <v>1100030814</v>
      </c>
      <c r="Q58" s="92" t="s">
        <v>273</v>
      </c>
      <c r="R58" s="93" t="s">
        <v>274</v>
      </c>
      <c r="S58" s="93" t="s">
        <v>239</v>
      </c>
      <c r="T58" s="83"/>
      <c r="U58" s="94" t="s">
        <v>201</v>
      </c>
      <c r="V58" s="83"/>
      <c r="W58" s="83"/>
    </row>
    <row r="59" spans="1:23" s="43" customFormat="1" x14ac:dyDescent="0.35">
      <c r="A59" s="8">
        <v>52</v>
      </c>
      <c r="B59" s="20" t="s">
        <v>389</v>
      </c>
      <c r="C59" s="17" t="s">
        <v>17</v>
      </c>
      <c r="D59" s="15">
        <f t="shared" si="9"/>
        <v>110</v>
      </c>
      <c r="E59" s="15">
        <v>110</v>
      </c>
      <c r="F59" s="15">
        <f t="shared" si="10"/>
        <v>132</v>
      </c>
      <c r="G59" s="15">
        <v>5.52</v>
      </c>
      <c r="H59" s="15">
        <f t="shared" si="15"/>
        <v>728.64</v>
      </c>
      <c r="I59" s="15">
        <v>5.52</v>
      </c>
      <c r="J59" s="15"/>
      <c r="K59" s="15">
        <v>5.52</v>
      </c>
      <c r="L59" s="55" t="s">
        <v>162</v>
      </c>
      <c r="M59" s="74" t="s">
        <v>195</v>
      </c>
      <c r="N59" s="63" t="s">
        <v>183</v>
      </c>
      <c r="O59" s="83"/>
      <c r="P59" s="91">
        <v>1100071948</v>
      </c>
      <c r="Q59" s="92" t="s">
        <v>275</v>
      </c>
      <c r="R59" s="93" t="s">
        <v>276</v>
      </c>
      <c r="S59" s="93" t="s">
        <v>239</v>
      </c>
      <c r="T59" s="83"/>
      <c r="U59" s="81" t="s">
        <v>201</v>
      </c>
      <c r="V59" s="83"/>
      <c r="W59" s="83"/>
    </row>
    <row r="60" spans="1:23" s="43" customFormat="1" x14ac:dyDescent="0.35">
      <c r="A60" s="8">
        <v>53</v>
      </c>
      <c r="B60" s="20" t="s">
        <v>383</v>
      </c>
      <c r="C60" s="17" t="s">
        <v>17</v>
      </c>
      <c r="D60" s="15">
        <f t="shared" si="9"/>
        <v>70</v>
      </c>
      <c r="E60" s="15">
        <v>70</v>
      </c>
      <c r="F60" s="15">
        <f t="shared" si="10"/>
        <v>84</v>
      </c>
      <c r="G60" s="15">
        <v>3.6</v>
      </c>
      <c r="H60" s="15">
        <f t="shared" si="15"/>
        <v>302.40000000000003</v>
      </c>
      <c r="I60" s="16"/>
      <c r="J60" s="15">
        <v>3.6</v>
      </c>
      <c r="K60" s="16"/>
      <c r="L60" s="55" t="s">
        <v>162</v>
      </c>
      <c r="M60" s="74" t="s">
        <v>195</v>
      </c>
      <c r="N60" s="63" t="s">
        <v>183</v>
      </c>
      <c r="O60" s="98"/>
      <c r="P60" s="98"/>
      <c r="Q60" s="106"/>
      <c r="R60" s="98"/>
      <c r="S60" s="98"/>
      <c r="T60" s="98"/>
      <c r="U60" s="107"/>
      <c r="V60" s="98"/>
      <c r="W60" s="98"/>
    </row>
    <row r="61" spans="1:23" s="43" customFormat="1" x14ac:dyDescent="0.35">
      <c r="A61" s="8">
        <v>54</v>
      </c>
      <c r="B61" s="20" t="s">
        <v>384</v>
      </c>
      <c r="C61" s="17" t="s">
        <v>17</v>
      </c>
      <c r="D61" s="15">
        <f t="shared" si="9"/>
        <v>110</v>
      </c>
      <c r="E61" s="15">
        <v>110</v>
      </c>
      <c r="F61" s="15">
        <f t="shared" si="10"/>
        <v>132</v>
      </c>
      <c r="G61" s="15">
        <v>7.72</v>
      </c>
      <c r="H61" s="15">
        <f t="shared" si="15"/>
        <v>1019.04</v>
      </c>
      <c r="I61" s="15">
        <v>7.72</v>
      </c>
      <c r="J61" s="15"/>
      <c r="K61" s="15">
        <v>7.72</v>
      </c>
      <c r="L61" s="55" t="s">
        <v>162</v>
      </c>
      <c r="M61" s="74" t="s">
        <v>195</v>
      </c>
      <c r="N61" s="63" t="s">
        <v>183</v>
      </c>
      <c r="O61" s="83"/>
      <c r="P61" s="91">
        <v>1100052516</v>
      </c>
      <c r="Q61" s="92" t="s">
        <v>269</v>
      </c>
      <c r="R61" s="93" t="s">
        <v>270</v>
      </c>
      <c r="S61" s="93" t="s">
        <v>239</v>
      </c>
      <c r="T61" s="83"/>
      <c r="U61" s="94" t="s">
        <v>201</v>
      </c>
      <c r="V61" s="83"/>
      <c r="W61" s="83"/>
    </row>
    <row r="62" spans="1:23" s="43" customFormat="1" x14ac:dyDescent="0.35">
      <c r="A62" s="8">
        <v>55</v>
      </c>
      <c r="B62" s="23" t="s">
        <v>159</v>
      </c>
      <c r="C62" s="17"/>
      <c r="D62" s="15"/>
      <c r="E62" s="15"/>
      <c r="F62" s="15"/>
      <c r="G62" s="15"/>
      <c r="H62" s="11"/>
      <c r="I62" s="16"/>
      <c r="J62" s="16"/>
      <c r="K62" s="115"/>
      <c r="L62" s="116"/>
      <c r="M62" s="66" t="s">
        <v>196</v>
      </c>
      <c r="N62" s="63" t="s">
        <v>183</v>
      </c>
      <c r="O62" s="63"/>
      <c r="P62" s="63"/>
      <c r="Q62" s="64"/>
      <c r="R62" s="63"/>
      <c r="S62" s="63"/>
      <c r="T62" s="63"/>
      <c r="U62" s="65"/>
      <c r="V62" s="63"/>
      <c r="W62" s="63"/>
    </row>
    <row r="63" spans="1:23" s="43" customFormat="1" x14ac:dyDescent="0.35">
      <c r="A63" s="8">
        <v>56</v>
      </c>
      <c r="B63" s="20" t="s">
        <v>385</v>
      </c>
      <c r="C63" s="17" t="s">
        <v>17</v>
      </c>
      <c r="D63" s="15">
        <f t="shared" si="9"/>
        <v>95</v>
      </c>
      <c r="E63" s="15">
        <v>95</v>
      </c>
      <c r="F63" s="15">
        <f t="shared" si="10"/>
        <v>114</v>
      </c>
      <c r="G63" s="15">
        <v>99.18</v>
      </c>
      <c r="H63" s="15">
        <f t="shared" ref="H63:H72" si="16">G63*F63</f>
        <v>11306.52</v>
      </c>
      <c r="I63" s="15">
        <v>99.18</v>
      </c>
      <c r="J63" s="15"/>
      <c r="K63" s="15">
        <v>99.18</v>
      </c>
      <c r="L63" s="55" t="s">
        <v>162</v>
      </c>
      <c r="M63" s="74" t="s">
        <v>196</v>
      </c>
      <c r="N63" s="63" t="s">
        <v>183</v>
      </c>
      <c r="O63" s="83"/>
      <c r="P63" s="91">
        <v>1100023071</v>
      </c>
      <c r="Q63" s="92" t="s">
        <v>283</v>
      </c>
      <c r="R63" s="93" t="s">
        <v>284</v>
      </c>
      <c r="S63" s="91" t="s">
        <v>239</v>
      </c>
      <c r="T63" s="83"/>
      <c r="U63" s="81" t="s">
        <v>201</v>
      </c>
      <c r="V63" s="83"/>
      <c r="W63" s="83"/>
    </row>
    <row r="64" spans="1:23" s="43" customFormat="1" x14ac:dyDescent="0.35">
      <c r="A64" s="8">
        <v>57</v>
      </c>
      <c r="B64" s="20" t="s">
        <v>379</v>
      </c>
      <c r="C64" s="17" t="s">
        <v>17</v>
      </c>
      <c r="D64" s="15">
        <f t="shared" si="9"/>
        <v>110</v>
      </c>
      <c r="E64" s="15">
        <v>110</v>
      </c>
      <c r="F64" s="15">
        <f t="shared" si="10"/>
        <v>132</v>
      </c>
      <c r="G64" s="15">
        <v>3.54</v>
      </c>
      <c r="H64" s="15">
        <f t="shared" si="16"/>
        <v>467.28000000000003</v>
      </c>
      <c r="I64" s="15">
        <v>3.54</v>
      </c>
      <c r="J64" s="15"/>
      <c r="K64" s="15">
        <v>3.54</v>
      </c>
      <c r="L64" s="55" t="s">
        <v>162</v>
      </c>
      <c r="M64" s="74" t="s">
        <v>196</v>
      </c>
      <c r="N64" s="63" t="s">
        <v>183</v>
      </c>
      <c r="O64" s="83"/>
      <c r="P64" s="91">
        <v>1100023092</v>
      </c>
      <c r="Q64" s="92" t="s">
        <v>271</v>
      </c>
      <c r="R64" s="93" t="s">
        <v>272</v>
      </c>
      <c r="S64" s="93" t="s">
        <v>239</v>
      </c>
      <c r="T64" s="83"/>
      <c r="U64" s="94" t="s">
        <v>201</v>
      </c>
      <c r="V64" s="83"/>
      <c r="W64" s="83"/>
    </row>
    <row r="65" spans="1:23" s="43" customFormat="1" x14ac:dyDescent="0.35">
      <c r="A65" s="8">
        <v>58</v>
      </c>
      <c r="B65" s="20" t="s">
        <v>390</v>
      </c>
      <c r="C65" s="17" t="s">
        <v>17</v>
      </c>
      <c r="D65" s="15">
        <f t="shared" si="9"/>
        <v>110</v>
      </c>
      <c r="E65" s="15">
        <v>110</v>
      </c>
      <c r="F65" s="15">
        <f t="shared" si="10"/>
        <v>132</v>
      </c>
      <c r="G65" s="15">
        <v>9.42</v>
      </c>
      <c r="H65" s="15">
        <f t="shared" si="16"/>
        <v>1243.44</v>
      </c>
      <c r="I65" s="15">
        <v>9.42</v>
      </c>
      <c r="J65" s="15"/>
      <c r="K65" s="15">
        <v>9.42</v>
      </c>
      <c r="L65" s="55" t="s">
        <v>162</v>
      </c>
      <c r="M65" s="74" t="s">
        <v>196</v>
      </c>
      <c r="N65" s="63" t="s">
        <v>183</v>
      </c>
      <c r="O65" s="83"/>
      <c r="P65" s="91">
        <v>1100071948</v>
      </c>
      <c r="Q65" s="92" t="s">
        <v>275</v>
      </c>
      <c r="R65" s="93" t="s">
        <v>276</v>
      </c>
      <c r="S65" s="93" t="s">
        <v>239</v>
      </c>
      <c r="T65" s="83"/>
      <c r="U65" s="81" t="s">
        <v>201</v>
      </c>
      <c r="V65" s="83"/>
      <c r="W65" s="83"/>
    </row>
    <row r="66" spans="1:23" s="43" customFormat="1" x14ac:dyDescent="0.35">
      <c r="A66" s="8">
        <v>59</v>
      </c>
      <c r="B66" s="20" t="s">
        <v>391</v>
      </c>
      <c r="C66" s="17" t="s">
        <v>17</v>
      </c>
      <c r="D66" s="15">
        <f t="shared" si="9"/>
        <v>110</v>
      </c>
      <c r="E66" s="15">
        <v>110</v>
      </c>
      <c r="F66" s="15">
        <f t="shared" si="10"/>
        <v>132</v>
      </c>
      <c r="G66" s="15">
        <v>7.06</v>
      </c>
      <c r="H66" s="15">
        <f t="shared" si="16"/>
        <v>931.92</v>
      </c>
      <c r="I66" s="15">
        <v>7.06</v>
      </c>
      <c r="J66" s="15"/>
      <c r="K66" s="15">
        <v>7.06</v>
      </c>
      <c r="L66" s="55" t="s">
        <v>162</v>
      </c>
      <c r="M66" s="74" t="s">
        <v>196</v>
      </c>
      <c r="N66" s="63" t="s">
        <v>183</v>
      </c>
      <c r="O66" s="83"/>
      <c r="P66" s="91">
        <v>1100023092</v>
      </c>
      <c r="Q66" s="92" t="s">
        <v>271</v>
      </c>
      <c r="R66" s="93" t="s">
        <v>272</v>
      </c>
      <c r="S66" s="93" t="s">
        <v>239</v>
      </c>
      <c r="T66" s="83"/>
      <c r="U66" s="94" t="s">
        <v>201</v>
      </c>
      <c r="V66" s="83"/>
      <c r="W66" s="83"/>
    </row>
    <row r="67" spans="1:23" s="43" customFormat="1" x14ac:dyDescent="0.35">
      <c r="A67" s="8">
        <v>60</v>
      </c>
      <c r="B67" s="20" t="s">
        <v>392</v>
      </c>
      <c r="C67" s="17" t="s">
        <v>17</v>
      </c>
      <c r="D67" s="15">
        <f t="shared" si="9"/>
        <v>110</v>
      </c>
      <c r="E67" s="15">
        <v>110</v>
      </c>
      <c r="F67" s="15">
        <f t="shared" si="10"/>
        <v>132</v>
      </c>
      <c r="G67" s="15">
        <v>3.4</v>
      </c>
      <c r="H67" s="15">
        <f t="shared" si="16"/>
        <v>448.8</v>
      </c>
      <c r="I67" s="15">
        <v>3.4</v>
      </c>
      <c r="J67" s="15"/>
      <c r="K67" s="15">
        <v>3.4</v>
      </c>
      <c r="L67" s="55" t="s">
        <v>162</v>
      </c>
      <c r="M67" s="74" t="s">
        <v>196</v>
      </c>
      <c r="N67" s="63" t="s">
        <v>183</v>
      </c>
      <c r="O67" s="83"/>
      <c r="P67" s="91">
        <v>1100071948</v>
      </c>
      <c r="Q67" s="92" t="s">
        <v>275</v>
      </c>
      <c r="R67" s="93" t="s">
        <v>276</v>
      </c>
      <c r="S67" s="93" t="s">
        <v>239</v>
      </c>
      <c r="T67" s="83"/>
      <c r="U67" s="81" t="s">
        <v>201</v>
      </c>
      <c r="V67" s="83"/>
      <c r="W67" s="83"/>
    </row>
    <row r="68" spans="1:23" s="43" customFormat="1" ht="28.3" x14ac:dyDescent="0.35">
      <c r="A68" s="8">
        <v>61</v>
      </c>
      <c r="B68" s="20" t="s">
        <v>149</v>
      </c>
      <c r="C68" s="17" t="s">
        <v>17</v>
      </c>
      <c r="D68" s="15">
        <f t="shared" si="9"/>
        <v>65</v>
      </c>
      <c r="E68" s="15">
        <v>65</v>
      </c>
      <c r="F68" s="15">
        <f t="shared" si="10"/>
        <v>78</v>
      </c>
      <c r="G68" s="15">
        <v>3.02</v>
      </c>
      <c r="H68" s="15">
        <f t="shared" si="16"/>
        <v>235.56</v>
      </c>
      <c r="I68" s="16"/>
      <c r="J68" s="15">
        <v>3.02</v>
      </c>
      <c r="K68" s="16"/>
      <c r="L68" s="55" t="s">
        <v>162</v>
      </c>
      <c r="M68" s="74" t="s">
        <v>196</v>
      </c>
      <c r="N68" s="63" t="s">
        <v>183</v>
      </c>
      <c r="O68" s="98"/>
      <c r="P68" s="98"/>
      <c r="Q68" s="106"/>
      <c r="R68" s="98"/>
      <c r="S68" s="98"/>
      <c r="T68" s="98"/>
      <c r="U68" s="107"/>
      <c r="V68" s="98"/>
      <c r="W68" s="98"/>
    </row>
    <row r="69" spans="1:23" s="43" customFormat="1" ht="28.3" x14ac:dyDescent="0.35">
      <c r="A69" s="8">
        <v>62</v>
      </c>
      <c r="B69" s="20" t="s">
        <v>408</v>
      </c>
      <c r="C69" s="17" t="s">
        <v>150</v>
      </c>
      <c r="D69" s="15">
        <f t="shared" si="9"/>
        <v>5540</v>
      </c>
      <c r="E69" s="15">
        <v>5540</v>
      </c>
      <c r="F69" s="15">
        <f t="shared" si="10"/>
        <v>6648</v>
      </c>
      <c r="G69" s="15">
        <v>3.6</v>
      </c>
      <c r="H69" s="15">
        <f t="shared" si="16"/>
        <v>23932.799999999999</v>
      </c>
      <c r="I69" s="16"/>
      <c r="J69" s="15">
        <v>3.6</v>
      </c>
      <c r="K69" s="16"/>
      <c r="L69" s="55" t="s">
        <v>162</v>
      </c>
      <c r="M69" s="74" t="s">
        <v>196</v>
      </c>
      <c r="N69" s="63" t="s">
        <v>183</v>
      </c>
      <c r="O69" s="98"/>
      <c r="P69" s="98"/>
      <c r="Q69" s="106"/>
      <c r="R69" s="98"/>
      <c r="S69" s="98"/>
      <c r="T69" s="98"/>
      <c r="U69" s="107"/>
      <c r="V69" s="98"/>
      <c r="W69" s="98"/>
    </row>
    <row r="70" spans="1:23" s="43" customFormat="1" x14ac:dyDescent="0.35">
      <c r="A70" s="8">
        <v>63</v>
      </c>
      <c r="B70" s="20" t="s">
        <v>151</v>
      </c>
      <c r="C70" s="17" t="s">
        <v>59</v>
      </c>
      <c r="D70" s="15">
        <f t="shared" si="9"/>
        <v>600</v>
      </c>
      <c r="E70" s="15">
        <v>600</v>
      </c>
      <c r="F70" s="15">
        <f t="shared" si="10"/>
        <v>720</v>
      </c>
      <c r="G70" s="15">
        <v>0.3</v>
      </c>
      <c r="H70" s="15">
        <f t="shared" si="16"/>
        <v>216</v>
      </c>
      <c r="I70" s="16"/>
      <c r="J70" s="15">
        <v>0.3</v>
      </c>
      <c r="K70" s="16"/>
      <c r="L70" s="55" t="s">
        <v>162</v>
      </c>
      <c r="M70" s="74" t="s">
        <v>196</v>
      </c>
      <c r="N70" s="63" t="s">
        <v>183</v>
      </c>
      <c r="O70" s="98"/>
      <c r="P70" s="98"/>
      <c r="Q70" s="106"/>
      <c r="R70" s="98"/>
      <c r="S70" s="98"/>
      <c r="T70" s="98"/>
      <c r="U70" s="107"/>
      <c r="V70" s="98"/>
      <c r="W70" s="98"/>
    </row>
    <row r="71" spans="1:23" s="43" customFormat="1" x14ac:dyDescent="0.35">
      <c r="A71" s="8">
        <v>64</v>
      </c>
      <c r="B71" s="20" t="s">
        <v>152</v>
      </c>
      <c r="C71" s="17" t="s">
        <v>6</v>
      </c>
      <c r="D71" s="15">
        <f t="shared" si="9"/>
        <v>1.5</v>
      </c>
      <c r="E71" s="15">
        <v>1.5</v>
      </c>
      <c r="F71" s="15">
        <f t="shared" si="10"/>
        <v>1.7999999999999998</v>
      </c>
      <c r="G71" s="15">
        <v>72</v>
      </c>
      <c r="H71" s="15">
        <f t="shared" si="16"/>
        <v>129.6</v>
      </c>
      <c r="I71" s="16"/>
      <c r="J71" s="15">
        <v>72</v>
      </c>
      <c r="K71" s="16"/>
      <c r="L71" s="55" t="s">
        <v>162</v>
      </c>
      <c r="M71" s="74" t="s">
        <v>196</v>
      </c>
      <c r="N71" s="63" t="s">
        <v>183</v>
      </c>
      <c r="O71" s="98"/>
      <c r="P71" s="98"/>
      <c r="Q71" s="106"/>
      <c r="R71" s="98"/>
      <c r="S71" s="98"/>
      <c r="T71" s="98"/>
      <c r="U71" s="107"/>
      <c r="V71" s="98"/>
      <c r="W71" s="98"/>
    </row>
    <row r="72" spans="1:23" s="43" customFormat="1" x14ac:dyDescent="0.35">
      <c r="A72" s="8">
        <v>65</v>
      </c>
      <c r="B72" s="20" t="s">
        <v>388</v>
      </c>
      <c r="C72" s="17" t="s">
        <v>17</v>
      </c>
      <c r="D72" s="15">
        <f t="shared" si="9"/>
        <v>70</v>
      </c>
      <c r="E72" s="15">
        <v>70</v>
      </c>
      <c r="F72" s="15">
        <f t="shared" si="10"/>
        <v>84</v>
      </c>
      <c r="G72" s="15">
        <v>13.08</v>
      </c>
      <c r="H72" s="15">
        <f t="shared" si="16"/>
        <v>1098.72</v>
      </c>
      <c r="I72" s="16"/>
      <c r="J72" s="15">
        <v>13.08</v>
      </c>
      <c r="K72" s="16"/>
      <c r="L72" s="55" t="s">
        <v>162</v>
      </c>
      <c r="M72" s="74" t="s">
        <v>196</v>
      </c>
      <c r="N72" s="63" t="s">
        <v>183</v>
      </c>
      <c r="O72" s="98"/>
      <c r="P72" s="98"/>
      <c r="Q72" s="106"/>
      <c r="R72" s="98"/>
      <c r="S72" s="98"/>
      <c r="T72" s="98"/>
      <c r="U72" s="107"/>
      <c r="V72" s="98"/>
      <c r="W72" s="98"/>
    </row>
    <row r="73" spans="1:23" s="43" customFormat="1" x14ac:dyDescent="0.35">
      <c r="A73" s="8">
        <v>66</v>
      </c>
      <c r="B73" s="23" t="s">
        <v>160</v>
      </c>
      <c r="C73" s="17"/>
      <c r="D73" s="15"/>
      <c r="E73" s="15"/>
      <c r="F73" s="15"/>
      <c r="G73" s="15"/>
      <c r="H73" s="11"/>
      <c r="I73" s="16"/>
      <c r="J73" s="16"/>
      <c r="K73" s="115"/>
      <c r="L73" s="116"/>
      <c r="M73" s="66" t="s">
        <v>197</v>
      </c>
      <c r="N73" s="63" t="s">
        <v>183</v>
      </c>
      <c r="O73" s="63"/>
      <c r="P73" s="63"/>
      <c r="Q73" s="64"/>
      <c r="R73" s="63"/>
      <c r="S73" s="63"/>
      <c r="T73" s="63"/>
      <c r="U73" s="65"/>
      <c r="V73" s="63"/>
      <c r="W73" s="63"/>
    </row>
    <row r="74" spans="1:23" s="43" customFormat="1" ht="21.45" x14ac:dyDescent="0.35">
      <c r="A74" s="8">
        <v>67</v>
      </c>
      <c r="B74" s="20" t="s">
        <v>119</v>
      </c>
      <c r="C74" s="17" t="s">
        <v>18</v>
      </c>
      <c r="D74" s="15">
        <f t="shared" si="9"/>
        <v>1020</v>
      </c>
      <c r="E74" s="15">
        <v>1020</v>
      </c>
      <c r="F74" s="15">
        <f t="shared" si="10"/>
        <v>1224</v>
      </c>
      <c r="G74" s="15">
        <v>1.76</v>
      </c>
      <c r="H74" s="15">
        <f t="shared" ref="H74:H78" si="17">G74*F74</f>
        <v>2154.2400000000002</v>
      </c>
      <c r="I74" s="15">
        <v>1.76</v>
      </c>
      <c r="J74" s="118"/>
      <c r="K74" s="115"/>
      <c r="L74" s="55" t="s">
        <v>162</v>
      </c>
      <c r="M74" s="74" t="s">
        <v>197</v>
      </c>
      <c r="N74" s="63" t="s">
        <v>183</v>
      </c>
      <c r="O74" s="85" t="s">
        <v>277</v>
      </c>
      <c r="P74" s="102">
        <v>1100080334</v>
      </c>
      <c r="Q74" s="87" t="s">
        <v>278</v>
      </c>
      <c r="R74" s="88" t="s">
        <v>279</v>
      </c>
      <c r="S74" s="88" t="s">
        <v>18</v>
      </c>
      <c r="T74" s="89"/>
      <c r="U74" s="90"/>
      <c r="V74" s="63"/>
      <c r="W74" s="89">
        <v>1500002043</v>
      </c>
    </row>
    <row r="75" spans="1:23" s="43" customFormat="1" x14ac:dyDescent="0.35">
      <c r="A75" s="8">
        <v>68</v>
      </c>
      <c r="B75" s="20" t="s">
        <v>153</v>
      </c>
      <c r="C75" s="17" t="s">
        <v>18</v>
      </c>
      <c r="D75" s="15">
        <f t="shared" si="9"/>
        <v>3080</v>
      </c>
      <c r="E75" s="15">
        <v>3080</v>
      </c>
      <c r="F75" s="15">
        <f t="shared" si="10"/>
        <v>3696</v>
      </c>
      <c r="G75" s="15">
        <v>0.21</v>
      </c>
      <c r="H75" s="15">
        <f t="shared" si="17"/>
        <v>776.16</v>
      </c>
      <c r="I75" s="15">
        <v>0.21</v>
      </c>
      <c r="J75" s="118"/>
      <c r="K75" s="115"/>
      <c r="L75" s="55" t="s">
        <v>162</v>
      </c>
      <c r="M75" s="74" t="s">
        <v>197</v>
      </c>
      <c r="N75" s="63" t="s">
        <v>183</v>
      </c>
      <c r="O75" s="89" t="s">
        <v>260</v>
      </c>
      <c r="P75" s="89">
        <v>1100044673</v>
      </c>
      <c r="Q75" s="100" t="s">
        <v>261</v>
      </c>
      <c r="R75" s="89" t="s">
        <v>262</v>
      </c>
      <c r="S75" s="89" t="s">
        <v>18</v>
      </c>
      <c r="T75" s="89"/>
      <c r="U75" s="90"/>
      <c r="V75" s="63"/>
      <c r="W75" s="89">
        <v>1500002043</v>
      </c>
    </row>
    <row r="76" spans="1:23" s="43" customFormat="1" x14ac:dyDescent="0.35">
      <c r="A76" s="8">
        <v>69</v>
      </c>
      <c r="B76" s="20" t="s">
        <v>154</v>
      </c>
      <c r="C76" s="17" t="s">
        <v>18</v>
      </c>
      <c r="D76" s="15">
        <f t="shared" si="9"/>
        <v>890</v>
      </c>
      <c r="E76" s="15">
        <v>890</v>
      </c>
      <c r="F76" s="15">
        <f t="shared" si="10"/>
        <v>1068</v>
      </c>
      <c r="G76" s="15">
        <v>1.26</v>
      </c>
      <c r="H76" s="15">
        <f t="shared" si="17"/>
        <v>1345.68</v>
      </c>
      <c r="I76" s="16"/>
      <c r="J76" s="15">
        <v>1.26</v>
      </c>
      <c r="K76" s="16"/>
      <c r="L76" s="55" t="s">
        <v>162</v>
      </c>
      <c r="M76" s="74" t="s">
        <v>197</v>
      </c>
      <c r="N76" s="63" t="s">
        <v>183</v>
      </c>
      <c r="O76" s="98"/>
      <c r="P76" s="98"/>
      <c r="Q76" s="106"/>
      <c r="R76" s="98"/>
      <c r="S76" s="98"/>
      <c r="T76" s="98"/>
      <c r="U76" s="107"/>
      <c r="V76" s="98"/>
      <c r="W76" s="98"/>
    </row>
    <row r="77" spans="1:23" s="43" customFormat="1" x14ac:dyDescent="0.35">
      <c r="A77" s="8">
        <v>70</v>
      </c>
      <c r="B77" s="20" t="s">
        <v>118</v>
      </c>
      <c r="C77" s="17" t="s">
        <v>17</v>
      </c>
      <c r="D77" s="15">
        <f t="shared" si="9"/>
        <v>235</v>
      </c>
      <c r="E77" s="15">
        <v>235</v>
      </c>
      <c r="F77" s="15">
        <f t="shared" si="10"/>
        <v>282</v>
      </c>
      <c r="G77" s="42">
        <v>0.76</v>
      </c>
      <c r="H77" s="15">
        <f t="shared" si="17"/>
        <v>214.32</v>
      </c>
      <c r="I77" s="16"/>
      <c r="J77" s="42">
        <v>0.76</v>
      </c>
      <c r="K77" s="16"/>
      <c r="L77" s="55" t="s">
        <v>162</v>
      </c>
      <c r="M77" s="74" t="s">
        <v>197</v>
      </c>
      <c r="N77" s="63" t="s">
        <v>183</v>
      </c>
      <c r="O77" s="98"/>
      <c r="P77" s="98"/>
      <c r="Q77" s="106"/>
      <c r="R77" s="98"/>
      <c r="S77" s="98"/>
      <c r="T77" s="98"/>
      <c r="U77" s="107"/>
      <c r="V77" s="98"/>
      <c r="W77" s="98"/>
    </row>
    <row r="78" spans="1:23" s="43" customFormat="1" x14ac:dyDescent="0.35">
      <c r="A78" s="8">
        <v>71</v>
      </c>
      <c r="B78" s="20" t="s">
        <v>117</v>
      </c>
      <c r="C78" s="17" t="s">
        <v>17</v>
      </c>
      <c r="D78" s="15">
        <f t="shared" si="9"/>
        <v>275</v>
      </c>
      <c r="E78" s="15">
        <v>275</v>
      </c>
      <c r="F78" s="15">
        <f t="shared" si="10"/>
        <v>330</v>
      </c>
      <c r="G78" s="42">
        <v>2.4</v>
      </c>
      <c r="H78" s="15">
        <f t="shared" si="17"/>
        <v>792</v>
      </c>
      <c r="I78" s="16"/>
      <c r="J78" s="42">
        <v>2.4</v>
      </c>
      <c r="K78" s="16"/>
      <c r="L78" s="55" t="s">
        <v>162</v>
      </c>
      <c r="M78" s="74" t="s">
        <v>197</v>
      </c>
      <c r="N78" s="63" t="s">
        <v>183</v>
      </c>
      <c r="O78" s="98"/>
      <c r="P78" s="98"/>
      <c r="Q78" s="106"/>
      <c r="R78" s="98"/>
      <c r="S78" s="98"/>
      <c r="T78" s="98"/>
      <c r="U78" s="107"/>
      <c r="V78" s="98"/>
      <c r="W78" s="98"/>
    </row>
    <row r="79" spans="1:23" s="1" customFormat="1" ht="33.75" customHeight="1" x14ac:dyDescent="0.3">
      <c r="A79" s="8">
        <v>72</v>
      </c>
      <c r="B79" s="18" t="s">
        <v>144</v>
      </c>
      <c r="C79" s="115"/>
      <c r="D79" s="15"/>
      <c r="E79" s="15"/>
      <c r="F79" s="15"/>
      <c r="G79" s="15"/>
      <c r="H79" s="11"/>
      <c r="I79" s="16"/>
      <c r="J79" s="16"/>
      <c r="K79" s="15"/>
      <c r="L79" s="57"/>
      <c r="M79" s="66" t="s">
        <v>197</v>
      </c>
      <c r="N79" s="63" t="s">
        <v>183</v>
      </c>
      <c r="O79" s="63"/>
      <c r="P79" s="63"/>
      <c r="Q79" s="64"/>
      <c r="R79" s="63"/>
      <c r="S79" s="63"/>
      <c r="T79" s="63"/>
      <c r="U79" s="65"/>
      <c r="V79" s="63"/>
      <c r="W79" s="63"/>
    </row>
    <row r="80" spans="1:23" s="1" customFormat="1" ht="15" customHeight="1" x14ac:dyDescent="0.3">
      <c r="A80" s="8">
        <v>73</v>
      </c>
      <c r="B80" s="20" t="s">
        <v>119</v>
      </c>
      <c r="C80" s="17" t="s">
        <v>18</v>
      </c>
      <c r="D80" s="15">
        <f t="shared" si="9"/>
        <v>1020</v>
      </c>
      <c r="E80" s="15">
        <v>1020</v>
      </c>
      <c r="F80" s="15">
        <f t="shared" si="10"/>
        <v>1224</v>
      </c>
      <c r="G80" s="16">
        <v>33.81</v>
      </c>
      <c r="H80" s="15">
        <f t="shared" ref="H80:H85" si="18">G80*F80</f>
        <v>41383.440000000002</v>
      </c>
      <c r="I80" s="16">
        <v>33.81</v>
      </c>
      <c r="J80" s="118"/>
      <c r="K80" s="15"/>
      <c r="L80" s="55" t="s">
        <v>162</v>
      </c>
      <c r="M80" s="74" t="s">
        <v>197</v>
      </c>
      <c r="N80" s="63" t="s">
        <v>183</v>
      </c>
      <c r="O80" s="85" t="s">
        <v>277</v>
      </c>
      <c r="P80" s="102">
        <v>1100080334</v>
      </c>
      <c r="Q80" s="87" t="s">
        <v>278</v>
      </c>
      <c r="R80" s="88" t="s">
        <v>279</v>
      </c>
      <c r="S80" s="88" t="s">
        <v>18</v>
      </c>
      <c r="T80" s="89"/>
      <c r="U80" s="90"/>
      <c r="V80" s="63"/>
      <c r="W80" s="89">
        <v>1500002043</v>
      </c>
    </row>
    <row r="81" spans="1:25" s="1" customFormat="1" ht="21.45" x14ac:dyDescent="0.3">
      <c r="A81" s="8">
        <v>74</v>
      </c>
      <c r="B81" s="20" t="s">
        <v>141</v>
      </c>
      <c r="C81" s="17" t="s">
        <v>6</v>
      </c>
      <c r="D81" s="15">
        <f t="shared" si="9"/>
        <v>19250</v>
      </c>
      <c r="E81" s="15">
        <v>19250</v>
      </c>
      <c r="F81" s="15">
        <f t="shared" si="10"/>
        <v>23100</v>
      </c>
      <c r="G81" s="16">
        <v>8</v>
      </c>
      <c r="H81" s="15">
        <f t="shared" si="18"/>
        <v>184800</v>
      </c>
      <c r="I81" s="16">
        <v>8</v>
      </c>
      <c r="J81" s="118"/>
      <c r="K81" s="15"/>
      <c r="L81" s="55" t="s">
        <v>162</v>
      </c>
      <c r="M81" s="74" t="s">
        <v>197</v>
      </c>
      <c r="N81" s="63" t="s">
        <v>183</v>
      </c>
      <c r="O81" s="89" t="s">
        <v>315</v>
      </c>
      <c r="P81" s="89">
        <v>1100082918</v>
      </c>
      <c r="Q81" s="100" t="s">
        <v>316</v>
      </c>
      <c r="R81" s="89">
        <v>8</v>
      </c>
      <c r="S81" s="89" t="s">
        <v>6</v>
      </c>
      <c r="T81" s="89" t="s">
        <v>209</v>
      </c>
      <c r="U81" s="90"/>
      <c r="V81" s="63"/>
      <c r="W81" s="89">
        <v>1500002043</v>
      </c>
    </row>
    <row r="82" spans="1:25" s="1" customFormat="1" ht="15" customHeight="1" x14ac:dyDescent="0.3">
      <c r="A82" s="8">
        <v>75</v>
      </c>
      <c r="B82" s="13" t="s">
        <v>132</v>
      </c>
      <c r="C82" s="14" t="s">
        <v>17</v>
      </c>
      <c r="D82" s="15">
        <f t="shared" si="9"/>
        <v>110</v>
      </c>
      <c r="E82" s="15">
        <v>110</v>
      </c>
      <c r="F82" s="15">
        <f t="shared" si="10"/>
        <v>132</v>
      </c>
      <c r="G82" s="15">
        <v>3.42</v>
      </c>
      <c r="H82" s="15">
        <f t="shared" si="18"/>
        <v>451.44</v>
      </c>
      <c r="I82" s="15">
        <v>3.42</v>
      </c>
      <c r="J82" s="15"/>
      <c r="K82" s="15">
        <v>3.42</v>
      </c>
      <c r="L82" s="55" t="s">
        <v>162</v>
      </c>
      <c r="M82" s="74" t="s">
        <v>197</v>
      </c>
      <c r="N82" s="63" t="s">
        <v>183</v>
      </c>
      <c r="O82" s="83" t="s">
        <v>203</v>
      </c>
      <c r="P82" s="83">
        <v>1100002281</v>
      </c>
      <c r="Q82" s="84" t="s">
        <v>204</v>
      </c>
      <c r="R82" s="83" t="s">
        <v>206</v>
      </c>
      <c r="S82" s="83" t="s">
        <v>205</v>
      </c>
      <c r="T82" s="83"/>
      <c r="U82" s="81" t="s">
        <v>201</v>
      </c>
      <c r="V82" s="83"/>
      <c r="W82" s="83"/>
    </row>
    <row r="83" spans="1:25" s="1" customFormat="1" ht="15" customHeight="1" x14ac:dyDescent="0.3">
      <c r="A83" s="8">
        <v>76</v>
      </c>
      <c r="B83" s="20" t="s">
        <v>60</v>
      </c>
      <c r="C83" s="17" t="s">
        <v>17</v>
      </c>
      <c r="D83" s="15">
        <f t="shared" si="9"/>
        <v>82</v>
      </c>
      <c r="E83" s="15">
        <v>82</v>
      </c>
      <c r="F83" s="15">
        <f t="shared" si="10"/>
        <v>98.399999999999991</v>
      </c>
      <c r="G83" s="16">
        <v>36</v>
      </c>
      <c r="H83" s="15">
        <f t="shared" si="18"/>
        <v>3542.3999999999996</v>
      </c>
      <c r="I83" s="16"/>
      <c r="J83" s="16">
        <v>36</v>
      </c>
      <c r="K83" s="15"/>
      <c r="L83" s="55" t="s">
        <v>162</v>
      </c>
      <c r="M83" s="74" t="s">
        <v>197</v>
      </c>
      <c r="N83" s="63" t="s">
        <v>183</v>
      </c>
      <c r="O83" s="98"/>
      <c r="P83" s="98"/>
      <c r="Q83" s="106"/>
      <c r="R83" s="98"/>
      <c r="S83" s="98"/>
      <c r="T83" s="98"/>
      <c r="U83" s="107"/>
      <c r="V83" s="98"/>
      <c r="W83" s="98"/>
    </row>
    <row r="84" spans="1:25" s="1" customFormat="1" ht="15" customHeight="1" x14ac:dyDescent="0.3">
      <c r="A84" s="8">
        <v>77</v>
      </c>
      <c r="B84" s="20" t="s">
        <v>142</v>
      </c>
      <c r="C84" s="17" t="s">
        <v>18</v>
      </c>
      <c r="D84" s="15">
        <f t="shared" si="9"/>
        <v>10600</v>
      </c>
      <c r="E84" s="15">
        <v>10600</v>
      </c>
      <c r="F84" s="15">
        <f t="shared" si="10"/>
        <v>12720</v>
      </c>
      <c r="G84" s="16">
        <v>2.2000000000000002</v>
      </c>
      <c r="H84" s="15">
        <f t="shared" si="18"/>
        <v>27984.000000000004</v>
      </c>
      <c r="I84" s="16"/>
      <c r="J84" s="16">
        <v>2.2000000000000002</v>
      </c>
      <c r="K84" s="15"/>
      <c r="L84" s="55" t="s">
        <v>162</v>
      </c>
      <c r="M84" s="74" t="s">
        <v>197</v>
      </c>
      <c r="N84" s="63" t="s">
        <v>183</v>
      </c>
      <c r="O84" s="98"/>
      <c r="P84" s="98"/>
      <c r="Q84" s="106"/>
      <c r="R84" s="98"/>
      <c r="S84" s="98"/>
      <c r="T84" s="98"/>
      <c r="U84" s="107"/>
      <c r="V84" s="98"/>
      <c r="W84" s="98"/>
    </row>
    <row r="85" spans="1:25" s="1" customFormat="1" ht="15" customHeight="1" x14ac:dyDescent="0.3">
      <c r="A85" s="8">
        <v>78</v>
      </c>
      <c r="B85" s="13" t="s">
        <v>161</v>
      </c>
      <c r="C85" s="17" t="s">
        <v>18</v>
      </c>
      <c r="D85" s="15">
        <f t="shared" si="9"/>
        <v>3080</v>
      </c>
      <c r="E85" s="15">
        <v>3080</v>
      </c>
      <c r="F85" s="15">
        <f t="shared" si="10"/>
        <v>3696</v>
      </c>
      <c r="G85" s="16">
        <v>8.58</v>
      </c>
      <c r="H85" s="15">
        <f t="shared" si="18"/>
        <v>31711.68</v>
      </c>
      <c r="I85" s="16">
        <v>8.58</v>
      </c>
      <c r="J85" s="118"/>
      <c r="K85" s="15"/>
      <c r="L85" s="55" t="s">
        <v>162</v>
      </c>
      <c r="M85" s="74" t="s">
        <v>197</v>
      </c>
      <c r="N85" s="63" t="s">
        <v>183</v>
      </c>
      <c r="O85" s="89" t="s">
        <v>260</v>
      </c>
      <c r="P85" s="89">
        <v>1100044673</v>
      </c>
      <c r="Q85" s="100" t="s">
        <v>261</v>
      </c>
      <c r="R85" s="89" t="s">
        <v>262</v>
      </c>
      <c r="S85" s="89" t="s">
        <v>18</v>
      </c>
      <c r="T85" s="89"/>
      <c r="U85" s="90"/>
      <c r="V85" s="63"/>
      <c r="W85" s="89">
        <v>1500002043</v>
      </c>
    </row>
    <row r="86" spans="1:25" s="1" customFormat="1" ht="42" customHeight="1" x14ac:dyDescent="0.3">
      <c r="A86" s="8">
        <v>79</v>
      </c>
      <c r="B86" s="18" t="s">
        <v>145</v>
      </c>
      <c r="C86" s="17"/>
      <c r="D86" s="15"/>
      <c r="E86" s="15"/>
      <c r="F86" s="15"/>
      <c r="G86" s="16"/>
      <c r="H86" s="11"/>
      <c r="I86" s="16"/>
      <c r="J86" s="16"/>
      <c r="K86" s="15"/>
      <c r="L86" s="57"/>
      <c r="M86" s="66" t="s">
        <v>197</v>
      </c>
      <c r="N86" s="63" t="s">
        <v>183</v>
      </c>
      <c r="O86" s="63"/>
      <c r="P86" s="63"/>
      <c r="Q86" s="64"/>
      <c r="R86" s="63"/>
      <c r="S86" s="63"/>
      <c r="T86" s="63"/>
      <c r="U86" s="65"/>
      <c r="V86" s="63"/>
      <c r="W86" s="63"/>
    </row>
    <row r="87" spans="1:25" s="1" customFormat="1" ht="44.25" customHeight="1" x14ac:dyDescent="0.35">
      <c r="A87" s="8">
        <v>80</v>
      </c>
      <c r="B87" s="58" t="s">
        <v>143</v>
      </c>
      <c r="C87" s="17" t="s">
        <v>6</v>
      </c>
      <c r="D87" s="15">
        <f t="shared" si="9"/>
        <v>483766.99</v>
      </c>
      <c r="E87" s="15">
        <v>483766.99</v>
      </c>
      <c r="F87" s="15">
        <f t="shared" si="10"/>
        <v>580520.38799999992</v>
      </c>
      <c r="G87" s="16">
        <v>2</v>
      </c>
      <c r="H87" s="15">
        <f>G87*F87</f>
        <v>1161040.7759999998</v>
      </c>
      <c r="I87" s="16">
        <v>2</v>
      </c>
      <c r="J87" s="16"/>
      <c r="K87" s="15" t="s">
        <v>213</v>
      </c>
      <c r="L87" s="55" t="s">
        <v>162</v>
      </c>
      <c r="M87" s="74" t="s">
        <v>197</v>
      </c>
      <c r="N87" s="63" t="s">
        <v>183</v>
      </c>
      <c r="O87" s="89" t="s">
        <v>237</v>
      </c>
      <c r="P87" s="89">
        <v>5000018347</v>
      </c>
      <c r="Q87" s="100" t="s">
        <v>238</v>
      </c>
      <c r="R87" s="89">
        <v>2</v>
      </c>
      <c r="S87" s="89" t="s">
        <v>6</v>
      </c>
      <c r="T87" s="89" t="s">
        <v>374</v>
      </c>
      <c r="U87" s="90"/>
      <c r="V87" s="63"/>
      <c r="W87" s="89">
        <v>1500002043</v>
      </c>
    </row>
    <row r="88" spans="1:25" ht="18.75" customHeight="1" x14ac:dyDescent="0.35">
      <c r="A88" s="8">
        <v>81</v>
      </c>
      <c r="B88" s="18" t="s">
        <v>75</v>
      </c>
      <c r="C88" s="14"/>
      <c r="D88" s="15"/>
      <c r="E88" s="15"/>
      <c r="F88" s="15"/>
      <c r="G88" s="16"/>
      <c r="H88" s="11"/>
      <c r="I88" s="15"/>
      <c r="J88" s="16"/>
      <c r="K88" s="15"/>
      <c r="L88" s="55"/>
      <c r="M88" s="66" t="s">
        <v>198</v>
      </c>
      <c r="N88" s="63" t="s">
        <v>183</v>
      </c>
      <c r="O88" s="63"/>
      <c r="P88" s="63"/>
      <c r="Q88" s="64"/>
      <c r="R88" s="63"/>
      <c r="S88" s="63"/>
      <c r="T88" s="63"/>
      <c r="U88" s="65"/>
      <c r="V88" s="63"/>
      <c r="W88" s="63"/>
    </row>
    <row r="89" spans="1:25" ht="21.45" x14ac:dyDescent="0.35">
      <c r="A89" s="8">
        <v>82</v>
      </c>
      <c r="B89" s="21" t="s">
        <v>48</v>
      </c>
      <c r="C89" s="17" t="s">
        <v>6</v>
      </c>
      <c r="D89" s="15">
        <f t="shared" si="9"/>
        <v>4450</v>
      </c>
      <c r="E89" s="15">
        <v>4450</v>
      </c>
      <c r="F89" s="15">
        <f t="shared" si="10"/>
        <v>5340</v>
      </c>
      <c r="G89" s="16">
        <v>2</v>
      </c>
      <c r="H89" s="15">
        <f t="shared" ref="H89:H96" si="19">G89*F89</f>
        <v>10680</v>
      </c>
      <c r="I89" s="16">
        <v>2</v>
      </c>
      <c r="J89" s="118"/>
      <c r="K89" s="15"/>
      <c r="L89" s="55" t="s">
        <v>162</v>
      </c>
      <c r="M89" s="74" t="s">
        <v>198</v>
      </c>
      <c r="N89" s="63" t="s">
        <v>183</v>
      </c>
      <c r="O89" s="85" t="s">
        <v>207</v>
      </c>
      <c r="P89" s="86">
        <v>1100081051</v>
      </c>
      <c r="Q89" s="87" t="s">
        <v>208</v>
      </c>
      <c r="R89" s="88">
        <v>2</v>
      </c>
      <c r="S89" s="88" t="s">
        <v>200</v>
      </c>
      <c r="T89" s="89" t="s">
        <v>209</v>
      </c>
      <c r="U89" s="90"/>
      <c r="V89" s="63"/>
      <c r="W89" s="89">
        <v>1500002043</v>
      </c>
    </row>
    <row r="90" spans="1:25" ht="21.45" x14ac:dyDescent="0.35">
      <c r="A90" s="8">
        <v>83</v>
      </c>
      <c r="B90" s="21" t="s">
        <v>42</v>
      </c>
      <c r="C90" s="17" t="s">
        <v>6</v>
      </c>
      <c r="D90" s="15">
        <f t="shared" si="9"/>
        <v>34700</v>
      </c>
      <c r="E90" s="15">
        <v>34700</v>
      </c>
      <c r="F90" s="15">
        <f t="shared" si="10"/>
        <v>41640</v>
      </c>
      <c r="G90" s="16">
        <v>2</v>
      </c>
      <c r="H90" s="15">
        <f t="shared" si="19"/>
        <v>83280</v>
      </c>
      <c r="I90" s="16">
        <v>2</v>
      </c>
      <c r="J90" s="118"/>
      <c r="K90" s="15"/>
      <c r="L90" s="55" t="s">
        <v>162</v>
      </c>
      <c r="M90" s="74" t="s">
        <v>198</v>
      </c>
      <c r="N90" s="63" t="s">
        <v>183</v>
      </c>
      <c r="O90" s="85" t="s">
        <v>313</v>
      </c>
      <c r="P90" s="108">
        <v>1100080506</v>
      </c>
      <c r="Q90" s="87" t="s">
        <v>314</v>
      </c>
      <c r="R90" s="88">
        <v>2</v>
      </c>
      <c r="S90" s="88" t="s">
        <v>6</v>
      </c>
      <c r="T90" s="62" t="s">
        <v>209</v>
      </c>
      <c r="U90" s="90"/>
      <c r="V90" s="63"/>
      <c r="W90" s="89">
        <v>1500002043</v>
      </c>
    </row>
    <row r="91" spans="1:25" x14ac:dyDescent="0.35">
      <c r="A91" s="8">
        <v>84</v>
      </c>
      <c r="B91" s="21" t="s">
        <v>47</v>
      </c>
      <c r="C91" s="17" t="s">
        <v>17</v>
      </c>
      <c r="D91" s="15">
        <f t="shared" si="9"/>
        <v>82</v>
      </c>
      <c r="E91" s="15">
        <v>82</v>
      </c>
      <c r="F91" s="15">
        <f t="shared" si="10"/>
        <v>98.399999999999991</v>
      </c>
      <c r="G91" s="16">
        <v>15.1</v>
      </c>
      <c r="H91" s="15">
        <f t="shared" si="19"/>
        <v>1485.84</v>
      </c>
      <c r="I91" s="16"/>
      <c r="J91" s="16">
        <v>15.1</v>
      </c>
      <c r="K91" s="15"/>
      <c r="L91" s="55" t="s">
        <v>162</v>
      </c>
      <c r="M91" s="74" t="s">
        <v>198</v>
      </c>
      <c r="N91" s="63" t="s">
        <v>183</v>
      </c>
      <c r="O91" s="98"/>
      <c r="P91" s="98"/>
      <c r="Q91" s="106"/>
      <c r="R91" s="98"/>
      <c r="S91" s="98"/>
      <c r="T91" s="98"/>
      <c r="U91" s="107"/>
      <c r="V91" s="98"/>
      <c r="W91" s="98"/>
    </row>
    <row r="92" spans="1:25" x14ac:dyDescent="0.35">
      <c r="A92" s="8">
        <v>85</v>
      </c>
      <c r="B92" s="13" t="s">
        <v>76</v>
      </c>
      <c r="C92" s="14" t="s">
        <v>17</v>
      </c>
      <c r="D92" s="15">
        <f t="shared" si="9"/>
        <v>110</v>
      </c>
      <c r="E92" s="15">
        <v>110</v>
      </c>
      <c r="F92" s="15">
        <f t="shared" si="10"/>
        <v>132</v>
      </c>
      <c r="G92" s="16">
        <v>0.91</v>
      </c>
      <c r="H92" s="15">
        <f t="shared" si="19"/>
        <v>120.12</v>
      </c>
      <c r="I92" s="16">
        <v>0.91</v>
      </c>
      <c r="J92" s="16"/>
      <c r="K92" s="16">
        <v>0.91</v>
      </c>
      <c r="L92" s="55" t="s">
        <v>162</v>
      </c>
      <c r="M92" s="74" t="s">
        <v>198</v>
      </c>
      <c r="N92" s="63" t="s">
        <v>183</v>
      </c>
      <c r="O92" s="83"/>
      <c r="P92" s="91">
        <v>1100030824</v>
      </c>
      <c r="Q92" s="92" t="s">
        <v>299</v>
      </c>
      <c r="R92" s="93">
        <v>1E-3</v>
      </c>
      <c r="S92" s="91" t="s">
        <v>239</v>
      </c>
      <c r="T92" s="83"/>
      <c r="U92" s="81" t="s">
        <v>201</v>
      </c>
      <c r="V92" s="83"/>
      <c r="W92" s="83"/>
    </row>
    <row r="93" spans="1:25" x14ac:dyDescent="0.35">
      <c r="A93" s="8">
        <v>86</v>
      </c>
      <c r="B93" s="13" t="s">
        <v>28</v>
      </c>
      <c r="C93" s="14" t="s">
        <v>18</v>
      </c>
      <c r="D93" s="15">
        <f t="shared" si="9"/>
        <v>10950</v>
      </c>
      <c r="E93" s="15">
        <v>10950</v>
      </c>
      <c r="F93" s="15">
        <f t="shared" si="10"/>
        <v>13140</v>
      </c>
      <c r="G93" s="16">
        <v>3.4</v>
      </c>
      <c r="H93" s="15">
        <f t="shared" si="19"/>
        <v>44676</v>
      </c>
      <c r="I93" s="16"/>
      <c r="J93" s="16">
        <v>3.4</v>
      </c>
      <c r="K93" s="15"/>
      <c r="L93" s="55" t="s">
        <v>162</v>
      </c>
      <c r="M93" s="74" t="s">
        <v>198</v>
      </c>
      <c r="N93" s="63" t="s">
        <v>183</v>
      </c>
      <c r="O93" s="98"/>
      <c r="P93" s="98"/>
      <c r="Q93" s="106"/>
      <c r="R93" s="98"/>
      <c r="S93" s="98"/>
      <c r="T93" s="98"/>
      <c r="U93" s="107"/>
      <c r="V93" s="98"/>
      <c r="W93" s="98"/>
    </row>
    <row r="94" spans="1:25" x14ac:dyDescent="0.35">
      <c r="A94" s="8">
        <v>87</v>
      </c>
      <c r="B94" s="13" t="s">
        <v>140</v>
      </c>
      <c r="C94" s="14" t="s">
        <v>18</v>
      </c>
      <c r="D94" s="15">
        <f t="shared" ref="D94:D96" si="20">E94</f>
        <v>3080</v>
      </c>
      <c r="E94" s="15">
        <v>3080</v>
      </c>
      <c r="F94" s="15">
        <f t="shared" ref="F94:F96" si="21">E94*1.2</f>
        <v>3696</v>
      </c>
      <c r="G94" s="16">
        <v>2.5</v>
      </c>
      <c r="H94" s="15">
        <f t="shared" si="19"/>
        <v>9240</v>
      </c>
      <c r="I94" s="16">
        <v>2.5</v>
      </c>
      <c r="J94" s="118"/>
      <c r="K94" s="15"/>
      <c r="L94" s="55" t="s">
        <v>162</v>
      </c>
      <c r="M94" s="74" t="s">
        <v>198</v>
      </c>
      <c r="N94" s="63" t="s">
        <v>183</v>
      </c>
      <c r="O94" s="89" t="s">
        <v>260</v>
      </c>
      <c r="P94" s="89">
        <v>1100044673</v>
      </c>
      <c r="Q94" s="100" t="s">
        <v>261</v>
      </c>
      <c r="R94" s="89" t="s">
        <v>262</v>
      </c>
      <c r="S94" s="89" t="s">
        <v>18</v>
      </c>
      <c r="T94" s="89"/>
      <c r="U94" s="90"/>
      <c r="V94" s="63"/>
      <c r="W94" s="89">
        <v>1500002043</v>
      </c>
    </row>
    <row r="95" spans="1:25" x14ac:dyDescent="0.35">
      <c r="A95" s="8">
        <v>88</v>
      </c>
      <c r="B95" s="13" t="s">
        <v>73</v>
      </c>
      <c r="C95" s="17" t="s">
        <v>18</v>
      </c>
      <c r="D95" s="15">
        <f t="shared" si="20"/>
        <v>895</v>
      </c>
      <c r="E95" s="15">
        <v>895</v>
      </c>
      <c r="F95" s="15">
        <f t="shared" si="21"/>
        <v>1074</v>
      </c>
      <c r="G95" s="16">
        <v>42.4</v>
      </c>
      <c r="H95" s="15">
        <f t="shared" si="19"/>
        <v>45537.599999999999</v>
      </c>
      <c r="I95" s="16">
        <v>42.4</v>
      </c>
      <c r="J95" s="118"/>
      <c r="K95" s="15"/>
      <c r="L95" s="55" t="s">
        <v>162</v>
      </c>
      <c r="M95" s="74" t="s">
        <v>198</v>
      </c>
      <c r="N95" s="63" t="s">
        <v>183</v>
      </c>
      <c r="O95" s="89" t="s">
        <v>280</v>
      </c>
      <c r="P95" s="89">
        <v>1100055576</v>
      </c>
      <c r="Q95" s="100" t="s">
        <v>281</v>
      </c>
      <c r="R95" s="89">
        <v>42.4</v>
      </c>
      <c r="S95" s="89" t="s">
        <v>18</v>
      </c>
      <c r="T95" s="89" t="s">
        <v>362</v>
      </c>
      <c r="U95" s="90"/>
      <c r="V95" s="63"/>
      <c r="W95" s="89">
        <v>1500002043</v>
      </c>
    </row>
    <row r="96" spans="1:25" ht="21.75" customHeight="1" x14ac:dyDescent="0.35">
      <c r="A96" s="8">
        <v>89</v>
      </c>
      <c r="B96" s="21" t="s">
        <v>74</v>
      </c>
      <c r="C96" s="17" t="s">
        <v>18</v>
      </c>
      <c r="D96" s="15">
        <f t="shared" si="20"/>
        <v>12980</v>
      </c>
      <c r="E96" s="15">
        <v>12980</v>
      </c>
      <c r="F96" s="15">
        <f t="shared" si="21"/>
        <v>15576</v>
      </c>
      <c r="G96" s="16">
        <v>0.85</v>
      </c>
      <c r="H96" s="15">
        <f t="shared" si="19"/>
        <v>13239.6</v>
      </c>
      <c r="I96" s="16">
        <v>0.85</v>
      </c>
      <c r="J96" s="16"/>
      <c r="K96" s="16">
        <v>0.85</v>
      </c>
      <c r="L96" s="55" t="s">
        <v>162</v>
      </c>
      <c r="M96" s="74" t="s">
        <v>198</v>
      </c>
      <c r="N96" s="63" t="s">
        <v>183</v>
      </c>
      <c r="O96" s="83"/>
      <c r="P96" s="91" t="s">
        <v>320</v>
      </c>
      <c r="Q96" s="92" t="s">
        <v>321</v>
      </c>
      <c r="R96" s="93" t="s">
        <v>323</v>
      </c>
      <c r="S96" s="91" t="s">
        <v>322</v>
      </c>
      <c r="T96" s="83"/>
      <c r="U96" s="81"/>
      <c r="V96" s="83"/>
      <c r="W96" s="83"/>
      <c r="X96" s="2">
        <f>0.85-0.58</f>
        <v>0.27</v>
      </c>
      <c r="Y96" s="2" t="s">
        <v>18</v>
      </c>
    </row>
    <row r="97" spans="1:23" ht="32.25" customHeight="1" x14ac:dyDescent="0.35">
      <c r="A97" s="8">
        <v>90</v>
      </c>
      <c r="B97" s="9" t="s">
        <v>126</v>
      </c>
      <c r="C97" s="115"/>
      <c r="D97" s="15"/>
      <c r="E97" s="15"/>
      <c r="F97" s="15"/>
      <c r="G97" s="15"/>
      <c r="H97" s="11"/>
      <c r="I97" s="15"/>
      <c r="J97" s="15"/>
      <c r="K97" s="15"/>
      <c r="L97" s="55"/>
      <c r="M97" s="66" t="s">
        <v>188</v>
      </c>
      <c r="N97" s="63" t="s">
        <v>183</v>
      </c>
      <c r="O97" s="63"/>
      <c r="P97" s="63"/>
      <c r="Q97" s="64"/>
      <c r="R97" s="63"/>
      <c r="S97" s="63"/>
      <c r="T97" s="63"/>
      <c r="U97" s="65"/>
      <c r="V97" s="63"/>
      <c r="W97" s="63"/>
    </row>
    <row r="98" spans="1:23" ht="25.5" customHeight="1" x14ac:dyDescent="0.35">
      <c r="A98" s="8">
        <v>91</v>
      </c>
      <c r="B98" s="18" t="s">
        <v>49</v>
      </c>
      <c r="C98" s="115"/>
      <c r="D98" s="15"/>
      <c r="E98" s="15"/>
      <c r="F98" s="15"/>
      <c r="G98" s="15"/>
      <c r="H98" s="11"/>
      <c r="I98" s="15"/>
      <c r="J98" s="15"/>
      <c r="K98" s="15"/>
      <c r="L98" s="55"/>
      <c r="M98" s="66" t="s">
        <v>188</v>
      </c>
      <c r="N98" s="63" t="s">
        <v>183</v>
      </c>
      <c r="O98" s="63"/>
      <c r="P98" s="63"/>
      <c r="Q98" s="64"/>
      <c r="R98" s="63"/>
      <c r="S98" s="63"/>
      <c r="T98" s="63"/>
      <c r="U98" s="65"/>
      <c r="V98" s="63"/>
      <c r="W98" s="63"/>
    </row>
    <row r="99" spans="1:23" s="3" customFormat="1" ht="53.25" customHeight="1" x14ac:dyDescent="0.35">
      <c r="A99" s="8">
        <v>92</v>
      </c>
      <c r="B99" s="13" t="s">
        <v>399</v>
      </c>
      <c r="C99" s="17" t="s">
        <v>5</v>
      </c>
      <c r="D99" s="15">
        <f t="shared" ref="D99:D112" si="22">E99</f>
        <v>2800</v>
      </c>
      <c r="E99" s="15">
        <v>2800</v>
      </c>
      <c r="F99" s="15">
        <f t="shared" ref="F99:F112" si="23">E99*1.2</f>
        <v>3360</v>
      </c>
      <c r="G99" s="16">
        <v>128</v>
      </c>
      <c r="H99" s="15">
        <f t="shared" ref="H99:H164" si="24">G99*F99</f>
        <v>430080</v>
      </c>
      <c r="I99" s="16">
        <v>128</v>
      </c>
      <c r="J99" s="118"/>
      <c r="K99" s="11">
        <v>12.85</v>
      </c>
      <c r="L99" s="55" t="s">
        <v>162</v>
      </c>
      <c r="M99" s="74" t="s">
        <v>188</v>
      </c>
      <c r="N99" s="63" t="s">
        <v>183</v>
      </c>
      <c r="O99" s="62" t="s">
        <v>242</v>
      </c>
      <c r="P99" s="95">
        <v>1100080600</v>
      </c>
      <c r="Q99" s="103" t="s">
        <v>243</v>
      </c>
      <c r="R99" s="104">
        <f>128-12.85</f>
        <v>115.15</v>
      </c>
      <c r="S99" s="89" t="s">
        <v>5</v>
      </c>
      <c r="T99" s="89" t="s">
        <v>367</v>
      </c>
      <c r="U99" s="81" t="s">
        <v>201</v>
      </c>
      <c r="V99" s="63"/>
      <c r="W99" s="89">
        <v>1500002043</v>
      </c>
    </row>
    <row r="100" spans="1:23" s="3" customFormat="1" ht="32.25" customHeight="1" x14ac:dyDescent="0.35">
      <c r="A100" s="8">
        <v>93</v>
      </c>
      <c r="B100" s="13" t="s">
        <v>397</v>
      </c>
      <c r="C100" s="10" t="s">
        <v>17</v>
      </c>
      <c r="D100" s="15">
        <f t="shared" si="22"/>
        <v>210</v>
      </c>
      <c r="E100" s="15">
        <v>210</v>
      </c>
      <c r="F100" s="15">
        <f t="shared" si="23"/>
        <v>252</v>
      </c>
      <c r="G100" s="16">
        <v>184.2</v>
      </c>
      <c r="H100" s="15">
        <f t="shared" si="24"/>
        <v>46418.399999999994</v>
      </c>
      <c r="I100" s="119">
        <v>184.2</v>
      </c>
      <c r="J100" s="118"/>
      <c r="K100" s="115">
        <v>91</v>
      </c>
      <c r="L100" s="55" t="s">
        <v>162</v>
      </c>
      <c r="M100" s="74" t="s">
        <v>188</v>
      </c>
      <c r="N100" s="63" t="s">
        <v>183</v>
      </c>
      <c r="O100" s="62" t="s">
        <v>240</v>
      </c>
      <c r="P100" s="102">
        <v>1100080446</v>
      </c>
      <c r="Q100" s="103" t="s">
        <v>241</v>
      </c>
      <c r="R100" s="86">
        <f>0.184-0.091</f>
        <v>9.2999999999999999E-2</v>
      </c>
      <c r="S100" s="88" t="s">
        <v>239</v>
      </c>
      <c r="T100" s="89" t="s">
        <v>366</v>
      </c>
      <c r="U100" s="81" t="s">
        <v>201</v>
      </c>
      <c r="V100" s="63"/>
      <c r="W100" s="89">
        <v>1500002043</v>
      </c>
    </row>
    <row r="101" spans="1:23" s="3" customFormat="1" ht="32.25" customHeight="1" x14ac:dyDescent="0.35">
      <c r="A101" s="8">
        <v>94</v>
      </c>
      <c r="B101" s="13" t="s">
        <v>398</v>
      </c>
      <c r="C101" s="10" t="s">
        <v>17</v>
      </c>
      <c r="D101" s="15">
        <f t="shared" si="22"/>
        <v>210</v>
      </c>
      <c r="E101" s="15">
        <v>210</v>
      </c>
      <c r="F101" s="15">
        <f t="shared" si="23"/>
        <v>252</v>
      </c>
      <c r="G101" s="16">
        <v>13</v>
      </c>
      <c r="H101" s="15">
        <f t="shared" si="24"/>
        <v>3276</v>
      </c>
      <c r="I101" s="16">
        <v>13</v>
      </c>
      <c r="J101" s="16"/>
      <c r="K101" s="16">
        <v>13</v>
      </c>
      <c r="L101" s="55" t="s">
        <v>162</v>
      </c>
      <c r="M101" s="74" t="s">
        <v>188</v>
      </c>
      <c r="N101" s="63" t="s">
        <v>183</v>
      </c>
      <c r="O101" s="83"/>
      <c r="P101" s="91">
        <v>1100069838</v>
      </c>
      <c r="Q101" s="92" t="s">
        <v>244</v>
      </c>
      <c r="R101" s="93">
        <v>1.2999999999999999E-2</v>
      </c>
      <c r="S101" s="93" t="s">
        <v>239</v>
      </c>
      <c r="T101" s="83"/>
      <c r="U101" s="81" t="s">
        <v>201</v>
      </c>
      <c r="V101" s="83"/>
      <c r="W101" s="83"/>
    </row>
    <row r="102" spans="1:23" s="3" customFormat="1" ht="39" customHeight="1" x14ac:dyDescent="0.35">
      <c r="A102" s="8">
        <v>95</v>
      </c>
      <c r="B102" s="13" t="s">
        <v>172</v>
      </c>
      <c r="C102" s="10" t="s">
        <v>6</v>
      </c>
      <c r="D102" s="15">
        <f t="shared" si="22"/>
        <v>35000</v>
      </c>
      <c r="E102" s="15">
        <v>35000</v>
      </c>
      <c r="F102" s="15">
        <f t="shared" si="23"/>
        <v>42000</v>
      </c>
      <c r="G102" s="16">
        <v>1</v>
      </c>
      <c r="H102" s="15">
        <f t="shared" si="24"/>
        <v>42000</v>
      </c>
      <c r="I102" s="42">
        <v>1</v>
      </c>
      <c r="J102" s="118"/>
      <c r="K102" s="115"/>
      <c r="L102" s="55" t="s">
        <v>162</v>
      </c>
      <c r="M102" s="74" t="s">
        <v>188</v>
      </c>
      <c r="N102" s="63" t="s">
        <v>183</v>
      </c>
      <c r="O102" s="89" t="s">
        <v>231</v>
      </c>
      <c r="P102" s="89">
        <v>1100080984</v>
      </c>
      <c r="Q102" s="100" t="s">
        <v>232</v>
      </c>
      <c r="R102" s="89">
        <v>1</v>
      </c>
      <c r="S102" s="89" t="s">
        <v>216</v>
      </c>
      <c r="T102" s="89" t="s">
        <v>355</v>
      </c>
      <c r="U102" s="90"/>
      <c r="V102" s="63"/>
      <c r="W102" s="89">
        <v>1500002043</v>
      </c>
    </row>
    <row r="103" spans="1:23" s="3" customFormat="1" ht="15.75" customHeight="1" x14ac:dyDescent="0.35">
      <c r="A103" s="8">
        <v>96</v>
      </c>
      <c r="B103" s="13" t="s">
        <v>400</v>
      </c>
      <c r="C103" s="10" t="s">
        <v>6</v>
      </c>
      <c r="D103" s="15">
        <f t="shared" si="22"/>
        <v>790</v>
      </c>
      <c r="E103" s="15">
        <v>790</v>
      </c>
      <c r="F103" s="15">
        <f t="shared" si="23"/>
        <v>948</v>
      </c>
      <c r="G103" s="16">
        <v>15</v>
      </c>
      <c r="H103" s="15">
        <f t="shared" si="24"/>
        <v>14220</v>
      </c>
      <c r="I103" s="16">
        <v>15</v>
      </c>
      <c r="J103" s="118"/>
      <c r="K103" s="115"/>
      <c r="L103" s="55" t="s">
        <v>162</v>
      </c>
      <c r="M103" s="74" t="s">
        <v>188</v>
      </c>
      <c r="N103" s="63" t="s">
        <v>183</v>
      </c>
      <c r="O103" s="62" t="s">
        <v>245</v>
      </c>
      <c r="P103" s="95">
        <v>1100080998</v>
      </c>
      <c r="Q103" s="96" t="s">
        <v>246</v>
      </c>
      <c r="R103" s="105">
        <v>15</v>
      </c>
      <c r="S103" s="95" t="s">
        <v>6</v>
      </c>
      <c r="T103" s="89" t="s">
        <v>360</v>
      </c>
      <c r="U103" s="90"/>
      <c r="V103" s="63"/>
      <c r="W103" s="89">
        <v>1500002043</v>
      </c>
    </row>
    <row r="104" spans="1:23" s="3" customFormat="1" ht="17.25" customHeight="1" x14ac:dyDescent="0.35">
      <c r="A104" s="8">
        <v>97</v>
      </c>
      <c r="B104" s="13" t="s">
        <v>122</v>
      </c>
      <c r="C104" s="10" t="s">
        <v>6</v>
      </c>
      <c r="D104" s="15">
        <f t="shared" si="22"/>
        <v>700</v>
      </c>
      <c r="E104" s="15">
        <v>700</v>
      </c>
      <c r="F104" s="15">
        <f t="shared" si="23"/>
        <v>840</v>
      </c>
      <c r="G104" s="16">
        <v>4</v>
      </c>
      <c r="H104" s="15">
        <f t="shared" si="24"/>
        <v>3360</v>
      </c>
      <c r="I104" s="16">
        <v>4</v>
      </c>
      <c r="J104" s="16"/>
      <c r="K104" s="16">
        <v>4</v>
      </c>
      <c r="L104" s="55" t="s">
        <v>162</v>
      </c>
      <c r="M104" s="74" t="s">
        <v>188</v>
      </c>
      <c r="N104" s="63" t="s">
        <v>183</v>
      </c>
      <c r="O104" s="83"/>
      <c r="P104" s="91" t="s">
        <v>247</v>
      </c>
      <c r="Q104" s="92" t="s">
        <v>248</v>
      </c>
      <c r="R104" s="93" t="s">
        <v>249</v>
      </c>
      <c r="S104" s="93" t="s">
        <v>200</v>
      </c>
      <c r="T104" s="83"/>
      <c r="U104" s="81" t="s">
        <v>201</v>
      </c>
      <c r="V104" s="83"/>
      <c r="W104" s="83"/>
    </row>
    <row r="105" spans="1:23" s="3" customFormat="1" ht="17.25" customHeight="1" x14ac:dyDescent="0.35">
      <c r="A105" s="8">
        <v>98</v>
      </c>
      <c r="B105" s="13" t="s">
        <v>402</v>
      </c>
      <c r="C105" s="10" t="s">
        <v>6</v>
      </c>
      <c r="D105" s="15">
        <f t="shared" si="22"/>
        <v>450</v>
      </c>
      <c r="E105" s="15">
        <v>450</v>
      </c>
      <c r="F105" s="15">
        <f t="shared" si="23"/>
        <v>540</v>
      </c>
      <c r="G105" s="16">
        <v>3</v>
      </c>
      <c r="H105" s="15">
        <f t="shared" si="24"/>
        <v>1620</v>
      </c>
      <c r="I105" s="16">
        <v>3</v>
      </c>
      <c r="J105" s="118"/>
      <c r="K105" s="115"/>
      <c r="L105" s="55" t="s">
        <v>162</v>
      </c>
      <c r="M105" s="74" t="s">
        <v>188</v>
      </c>
      <c r="N105" s="63" t="s">
        <v>183</v>
      </c>
      <c r="O105" s="89" t="s">
        <v>250</v>
      </c>
      <c r="P105" s="89">
        <v>1100081032</v>
      </c>
      <c r="Q105" s="100" t="s">
        <v>251</v>
      </c>
      <c r="R105" s="89">
        <v>3</v>
      </c>
      <c r="S105" s="88" t="s">
        <v>200</v>
      </c>
      <c r="T105" s="89" t="s">
        <v>360</v>
      </c>
      <c r="U105" s="90"/>
      <c r="V105" s="63"/>
      <c r="W105" s="89">
        <v>1500002043</v>
      </c>
    </row>
    <row r="106" spans="1:23" s="3" customFormat="1" ht="24" customHeight="1" x14ac:dyDescent="0.35">
      <c r="A106" s="8">
        <v>99</v>
      </c>
      <c r="B106" s="13" t="s">
        <v>401</v>
      </c>
      <c r="C106" s="10" t="s">
        <v>6</v>
      </c>
      <c r="D106" s="15">
        <f t="shared" si="22"/>
        <v>700</v>
      </c>
      <c r="E106" s="15">
        <v>700</v>
      </c>
      <c r="F106" s="15">
        <f t="shared" si="23"/>
        <v>840</v>
      </c>
      <c r="G106" s="16">
        <v>2</v>
      </c>
      <c r="H106" s="15">
        <f t="shared" si="24"/>
        <v>1680</v>
      </c>
      <c r="I106" s="16">
        <v>2</v>
      </c>
      <c r="J106" s="118"/>
      <c r="K106" s="115">
        <v>1</v>
      </c>
      <c r="L106" s="55" t="s">
        <v>162</v>
      </c>
      <c r="M106" s="74" t="s">
        <v>188</v>
      </c>
      <c r="N106" s="63" t="s">
        <v>183</v>
      </c>
      <c r="O106" s="89" t="s">
        <v>254</v>
      </c>
      <c r="P106" s="85">
        <v>1100082108</v>
      </c>
      <c r="Q106" s="87" t="s">
        <v>255</v>
      </c>
      <c r="R106" s="88">
        <v>1</v>
      </c>
      <c r="S106" s="88" t="s">
        <v>200</v>
      </c>
      <c r="T106" s="89" t="s">
        <v>361</v>
      </c>
      <c r="U106" s="81" t="s">
        <v>201</v>
      </c>
      <c r="V106" s="63"/>
      <c r="W106" s="89">
        <v>1500002043</v>
      </c>
    </row>
    <row r="107" spans="1:23" s="3" customFormat="1" ht="17.25" customHeight="1" x14ac:dyDescent="0.35">
      <c r="A107" s="8">
        <v>100</v>
      </c>
      <c r="B107" s="13" t="s">
        <v>403</v>
      </c>
      <c r="C107" s="10" t="s">
        <v>6</v>
      </c>
      <c r="D107" s="15">
        <f t="shared" si="22"/>
        <v>500</v>
      </c>
      <c r="E107" s="15">
        <v>500</v>
      </c>
      <c r="F107" s="15">
        <f t="shared" si="23"/>
        <v>600</v>
      </c>
      <c r="G107" s="16">
        <v>1</v>
      </c>
      <c r="H107" s="15">
        <f t="shared" si="24"/>
        <v>600</v>
      </c>
      <c r="I107" s="16">
        <v>1</v>
      </c>
      <c r="J107" s="118"/>
      <c r="K107" s="115"/>
      <c r="L107" s="55" t="s">
        <v>162</v>
      </c>
      <c r="M107" s="74" t="s">
        <v>188</v>
      </c>
      <c r="N107" s="63" t="s">
        <v>183</v>
      </c>
      <c r="O107" s="89" t="s">
        <v>252</v>
      </c>
      <c r="P107" s="89">
        <v>1100081722</v>
      </c>
      <c r="Q107" s="100" t="s">
        <v>253</v>
      </c>
      <c r="R107" s="89">
        <v>1</v>
      </c>
      <c r="S107" s="88" t="s">
        <v>200</v>
      </c>
      <c r="T107" s="89" t="s">
        <v>360</v>
      </c>
      <c r="U107" s="90"/>
      <c r="V107" s="63"/>
      <c r="W107" s="89">
        <v>1500002043</v>
      </c>
    </row>
    <row r="108" spans="1:23" s="3" customFormat="1" x14ac:dyDescent="0.35">
      <c r="A108" s="8">
        <v>101</v>
      </c>
      <c r="B108" s="13" t="s">
        <v>23</v>
      </c>
      <c r="C108" s="14" t="s">
        <v>17</v>
      </c>
      <c r="D108" s="15">
        <f t="shared" si="22"/>
        <v>152</v>
      </c>
      <c r="E108" s="15">
        <v>152</v>
      </c>
      <c r="F108" s="15">
        <f t="shared" si="23"/>
        <v>182.4</v>
      </c>
      <c r="G108" s="16">
        <v>3.42</v>
      </c>
      <c r="H108" s="15">
        <f t="shared" si="24"/>
        <v>623.80799999999999</v>
      </c>
      <c r="I108" s="16">
        <v>3.42</v>
      </c>
      <c r="J108" s="16"/>
      <c r="K108" s="16">
        <v>3.42</v>
      </c>
      <c r="L108" s="55" t="s">
        <v>162</v>
      </c>
      <c r="M108" s="74" t="s">
        <v>188</v>
      </c>
      <c r="N108" s="63" t="s">
        <v>183</v>
      </c>
      <c r="O108" s="83"/>
      <c r="P108" s="91">
        <v>1100001965</v>
      </c>
      <c r="Q108" s="92" t="s">
        <v>220</v>
      </c>
      <c r="R108" s="93" t="s">
        <v>221</v>
      </c>
      <c r="S108" s="93" t="s">
        <v>211</v>
      </c>
      <c r="T108" s="83"/>
      <c r="U108" s="94" t="s">
        <v>201</v>
      </c>
      <c r="V108" s="83"/>
      <c r="W108" s="83"/>
    </row>
    <row r="109" spans="1:23" s="1" customFormat="1" x14ac:dyDescent="0.3">
      <c r="A109" s="8">
        <v>102</v>
      </c>
      <c r="B109" s="13" t="s">
        <v>58</v>
      </c>
      <c r="C109" s="10" t="s">
        <v>17</v>
      </c>
      <c r="D109" s="15">
        <f t="shared" si="22"/>
        <v>128</v>
      </c>
      <c r="E109" s="15">
        <v>128</v>
      </c>
      <c r="F109" s="15">
        <f t="shared" si="23"/>
        <v>153.6</v>
      </c>
      <c r="G109" s="42">
        <v>1.08</v>
      </c>
      <c r="H109" s="15">
        <f t="shared" si="24"/>
        <v>165.88800000000001</v>
      </c>
      <c r="I109" s="42">
        <v>1.08</v>
      </c>
      <c r="J109" s="42"/>
      <c r="K109" s="42">
        <v>1.08</v>
      </c>
      <c r="L109" s="55" t="s">
        <v>162</v>
      </c>
      <c r="M109" s="74" t="s">
        <v>188</v>
      </c>
      <c r="N109" s="63" t="s">
        <v>183</v>
      </c>
      <c r="O109" s="83"/>
      <c r="P109" s="91">
        <v>1100022053</v>
      </c>
      <c r="Q109" s="92" t="s">
        <v>210</v>
      </c>
      <c r="R109" s="93" t="s">
        <v>212</v>
      </c>
      <c r="S109" s="93" t="s">
        <v>211</v>
      </c>
      <c r="T109" s="83"/>
      <c r="U109" s="94" t="s">
        <v>201</v>
      </c>
      <c r="V109" s="83"/>
      <c r="W109" s="83"/>
    </row>
    <row r="110" spans="1:23" s="3" customFormat="1" ht="56.6" x14ac:dyDescent="0.35">
      <c r="A110" s="8">
        <v>103</v>
      </c>
      <c r="B110" s="13" t="s">
        <v>123</v>
      </c>
      <c r="C110" s="14" t="s">
        <v>5</v>
      </c>
      <c r="D110" s="15">
        <f t="shared" si="22"/>
        <v>295</v>
      </c>
      <c r="E110" s="15">
        <v>295</v>
      </c>
      <c r="F110" s="15">
        <f t="shared" si="23"/>
        <v>354</v>
      </c>
      <c r="G110" s="16">
        <v>10</v>
      </c>
      <c r="H110" s="15">
        <f t="shared" si="24"/>
        <v>3540</v>
      </c>
      <c r="I110" s="16"/>
      <c r="J110" s="16">
        <v>10</v>
      </c>
      <c r="K110" s="115"/>
      <c r="L110" s="55" t="s">
        <v>162</v>
      </c>
      <c r="M110" s="74" t="s">
        <v>188</v>
      </c>
      <c r="N110" s="63" t="s">
        <v>183</v>
      </c>
      <c r="O110" s="98"/>
      <c r="P110" s="98"/>
      <c r="Q110" s="106"/>
      <c r="R110" s="98"/>
      <c r="S110" s="98"/>
      <c r="T110" s="98"/>
      <c r="U110" s="107"/>
      <c r="V110" s="98"/>
      <c r="W110" s="98"/>
    </row>
    <row r="111" spans="1:23" s="3" customFormat="1" ht="55.5" customHeight="1" x14ac:dyDescent="0.35">
      <c r="A111" s="8">
        <v>104</v>
      </c>
      <c r="B111" s="13" t="s">
        <v>124</v>
      </c>
      <c r="C111" s="14" t="s">
        <v>6</v>
      </c>
      <c r="D111" s="15">
        <f t="shared" si="22"/>
        <v>388</v>
      </c>
      <c r="E111" s="15">
        <v>388</v>
      </c>
      <c r="F111" s="15">
        <f t="shared" si="23"/>
        <v>465.59999999999997</v>
      </c>
      <c r="G111" s="16">
        <v>40</v>
      </c>
      <c r="H111" s="15">
        <f t="shared" si="24"/>
        <v>18624</v>
      </c>
      <c r="I111" s="16">
        <v>40</v>
      </c>
      <c r="J111" s="118"/>
      <c r="K111" s="115"/>
      <c r="L111" s="55" t="s">
        <v>162</v>
      </c>
      <c r="M111" s="74" t="s">
        <v>188</v>
      </c>
      <c r="N111" s="63" t="s">
        <v>183</v>
      </c>
      <c r="O111" s="62" t="s">
        <v>214</v>
      </c>
      <c r="P111" s="95">
        <v>1100080985</v>
      </c>
      <c r="Q111" s="96" t="s">
        <v>215</v>
      </c>
      <c r="R111" s="95">
        <v>40</v>
      </c>
      <c r="S111" s="95" t="s">
        <v>216</v>
      </c>
      <c r="T111" s="89" t="s">
        <v>355</v>
      </c>
      <c r="U111" s="90"/>
      <c r="V111" s="63"/>
      <c r="W111" s="89">
        <v>1500002043</v>
      </c>
    </row>
    <row r="112" spans="1:23" s="3" customFormat="1" x14ac:dyDescent="0.35">
      <c r="A112" s="8">
        <v>105</v>
      </c>
      <c r="B112" s="13" t="s">
        <v>125</v>
      </c>
      <c r="C112" s="14" t="s">
        <v>6</v>
      </c>
      <c r="D112" s="15">
        <f t="shared" si="22"/>
        <v>680</v>
      </c>
      <c r="E112" s="15">
        <v>680</v>
      </c>
      <c r="F112" s="15">
        <f t="shared" si="23"/>
        <v>816</v>
      </c>
      <c r="G112" s="16">
        <v>1</v>
      </c>
      <c r="H112" s="15">
        <f t="shared" si="24"/>
        <v>816</v>
      </c>
      <c r="I112" s="16">
        <v>1</v>
      </c>
      <c r="J112" s="16"/>
      <c r="K112" s="16">
        <v>1</v>
      </c>
      <c r="L112" s="55" t="s">
        <v>162</v>
      </c>
      <c r="M112" s="74" t="s">
        <v>188</v>
      </c>
      <c r="N112" s="63" t="s">
        <v>183</v>
      </c>
      <c r="O112" s="83"/>
      <c r="P112" s="91">
        <v>1100034247</v>
      </c>
      <c r="Q112" s="92" t="s">
        <v>217</v>
      </c>
      <c r="R112" s="93">
        <v>1</v>
      </c>
      <c r="S112" s="93" t="s">
        <v>200</v>
      </c>
      <c r="T112" s="83"/>
      <c r="U112" s="81"/>
      <c r="V112" s="83"/>
      <c r="W112" s="83"/>
    </row>
    <row r="113" spans="1:24" ht="43.5" customHeight="1" x14ac:dyDescent="0.35">
      <c r="A113" s="8">
        <v>106</v>
      </c>
      <c r="B113" s="9" t="s">
        <v>127</v>
      </c>
      <c r="C113" s="17"/>
      <c r="D113" s="15"/>
      <c r="E113" s="15"/>
      <c r="F113" s="15"/>
      <c r="G113" s="16"/>
      <c r="H113" s="15"/>
      <c r="I113" s="15"/>
      <c r="J113" s="16"/>
      <c r="K113" s="15"/>
      <c r="L113" s="55"/>
      <c r="M113" s="66" t="s">
        <v>189</v>
      </c>
      <c r="N113" s="63" t="s">
        <v>183</v>
      </c>
      <c r="O113" s="63"/>
      <c r="P113" s="63"/>
      <c r="Q113" s="64"/>
      <c r="R113" s="63"/>
      <c r="S113" s="63"/>
      <c r="T113" s="63"/>
      <c r="U113" s="65"/>
      <c r="V113" s="63"/>
      <c r="W113" s="63"/>
    </row>
    <row r="114" spans="1:24" ht="42.45" x14ac:dyDescent="0.35">
      <c r="A114" s="8">
        <v>107</v>
      </c>
      <c r="B114" s="22" t="s">
        <v>77</v>
      </c>
      <c r="C114" s="17" t="s">
        <v>29</v>
      </c>
      <c r="D114" s="15">
        <f t="shared" ref="D114:D159" si="25">E114</f>
        <v>2000000</v>
      </c>
      <c r="E114" s="15">
        <v>2000000</v>
      </c>
      <c r="F114" s="15">
        <f t="shared" ref="F114:F159" si="26">E114*1.2</f>
        <v>2400000</v>
      </c>
      <c r="G114" s="16">
        <v>1</v>
      </c>
      <c r="H114" s="15">
        <f t="shared" si="24"/>
        <v>2400000</v>
      </c>
      <c r="I114" s="16">
        <v>1</v>
      </c>
      <c r="J114" s="16"/>
      <c r="K114" s="15" t="s">
        <v>213</v>
      </c>
      <c r="L114" s="55" t="s">
        <v>162</v>
      </c>
      <c r="M114" s="74" t="s">
        <v>189</v>
      </c>
      <c r="N114" s="63" t="s">
        <v>183</v>
      </c>
      <c r="O114" s="89" t="s">
        <v>347</v>
      </c>
      <c r="P114" s="89">
        <v>5000018481</v>
      </c>
      <c r="Q114" s="100" t="s">
        <v>348</v>
      </c>
      <c r="R114" s="89">
        <v>1</v>
      </c>
      <c r="S114" s="89" t="s">
        <v>6</v>
      </c>
      <c r="T114" s="89" t="s">
        <v>363</v>
      </c>
      <c r="U114" s="90"/>
      <c r="V114" s="63"/>
      <c r="W114" s="89">
        <v>1500002043</v>
      </c>
    </row>
    <row r="115" spans="1:24" ht="21.75" customHeight="1" x14ac:dyDescent="0.35">
      <c r="A115" s="8">
        <v>108</v>
      </c>
      <c r="B115" s="22" t="s">
        <v>33</v>
      </c>
      <c r="C115" s="17" t="s">
        <v>6</v>
      </c>
      <c r="D115" s="15">
        <f t="shared" si="25"/>
        <v>8100</v>
      </c>
      <c r="E115" s="15">
        <v>8100</v>
      </c>
      <c r="F115" s="15">
        <f t="shared" si="26"/>
        <v>9720</v>
      </c>
      <c r="G115" s="16">
        <v>2</v>
      </c>
      <c r="H115" s="15">
        <f t="shared" si="24"/>
        <v>19440</v>
      </c>
      <c r="I115" s="16">
        <v>2</v>
      </c>
      <c r="J115" s="118"/>
      <c r="K115" s="15"/>
      <c r="L115" s="55" t="s">
        <v>162</v>
      </c>
      <c r="M115" s="74" t="s">
        <v>189</v>
      </c>
      <c r="N115" s="63" t="s">
        <v>183</v>
      </c>
      <c r="O115" s="89" t="s">
        <v>351</v>
      </c>
      <c r="P115" s="89">
        <v>1100032000</v>
      </c>
      <c r="Q115" s="100" t="s">
        <v>352</v>
      </c>
      <c r="R115" s="89">
        <v>2</v>
      </c>
      <c r="S115" s="89" t="s">
        <v>200</v>
      </c>
      <c r="T115" s="89" t="s">
        <v>356</v>
      </c>
      <c r="U115" s="90"/>
      <c r="V115" s="63"/>
      <c r="W115" s="89">
        <v>1500002043</v>
      </c>
    </row>
    <row r="116" spans="1:24" ht="28.3" x14ac:dyDescent="0.35">
      <c r="A116" s="8">
        <v>109</v>
      </c>
      <c r="B116" s="120" t="s">
        <v>375</v>
      </c>
      <c r="C116" s="121" t="s">
        <v>6</v>
      </c>
      <c r="D116" s="15">
        <f t="shared" si="25"/>
        <v>320000</v>
      </c>
      <c r="E116" s="15">
        <v>320000</v>
      </c>
      <c r="F116" s="15">
        <f t="shared" si="26"/>
        <v>384000</v>
      </c>
      <c r="G116" s="16">
        <v>1</v>
      </c>
      <c r="H116" s="15">
        <f t="shared" si="24"/>
        <v>384000</v>
      </c>
      <c r="I116" s="16">
        <v>1</v>
      </c>
      <c r="J116" s="16"/>
      <c r="K116" s="15" t="s">
        <v>268</v>
      </c>
      <c r="L116" s="55" t="s">
        <v>162</v>
      </c>
      <c r="M116" s="74" t="s">
        <v>189</v>
      </c>
      <c r="N116" s="63" t="s">
        <v>183</v>
      </c>
      <c r="O116" s="83"/>
      <c r="P116" s="91">
        <v>5000017688</v>
      </c>
      <c r="Q116" s="92" t="s">
        <v>349</v>
      </c>
      <c r="R116" s="93">
        <v>1</v>
      </c>
      <c r="S116" s="91" t="s">
        <v>200</v>
      </c>
      <c r="T116" s="83"/>
      <c r="U116" s="81" t="s">
        <v>201</v>
      </c>
      <c r="V116" s="83"/>
      <c r="W116" s="83"/>
      <c r="X116" s="101" t="s">
        <v>350</v>
      </c>
    </row>
    <row r="117" spans="1:24" ht="21.75" customHeight="1" x14ac:dyDescent="0.35">
      <c r="A117" s="8">
        <v>110</v>
      </c>
      <c r="B117" s="120" t="s">
        <v>163</v>
      </c>
      <c r="C117" s="121" t="s">
        <v>6</v>
      </c>
      <c r="D117" s="15">
        <f t="shared" si="25"/>
        <v>80000</v>
      </c>
      <c r="E117" s="15">
        <v>80000</v>
      </c>
      <c r="F117" s="15">
        <f t="shared" si="26"/>
        <v>96000</v>
      </c>
      <c r="G117" s="16">
        <v>2</v>
      </c>
      <c r="H117" s="15">
        <f t="shared" si="24"/>
        <v>192000</v>
      </c>
      <c r="I117" s="16">
        <v>2</v>
      </c>
      <c r="J117" s="118"/>
      <c r="K117" s="60"/>
      <c r="L117" s="55" t="s">
        <v>162</v>
      </c>
      <c r="M117" s="74" t="s">
        <v>189</v>
      </c>
      <c r="N117" s="63" t="s">
        <v>183</v>
      </c>
      <c r="O117" s="111" t="s">
        <v>358</v>
      </c>
      <c r="P117" s="112" t="s">
        <v>369</v>
      </c>
      <c r="Q117" s="113" t="s">
        <v>368</v>
      </c>
      <c r="R117" s="89">
        <v>2</v>
      </c>
      <c r="S117" s="89" t="s">
        <v>6</v>
      </c>
      <c r="T117" s="89" t="s">
        <v>370</v>
      </c>
      <c r="U117" s="90"/>
      <c r="V117" s="63"/>
      <c r="W117" s="89">
        <v>1500002043</v>
      </c>
    </row>
    <row r="118" spans="1:24" ht="36" customHeight="1" x14ac:dyDescent="0.35">
      <c r="A118" s="8">
        <v>111</v>
      </c>
      <c r="B118" s="22" t="s">
        <v>376</v>
      </c>
      <c r="C118" s="121" t="s">
        <v>6</v>
      </c>
      <c r="D118" s="15">
        <f t="shared" si="25"/>
        <v>70000</v>
      </c>
      <c r="E118" s="15">
        <v>70000</v>
      </c>
      <c r="F118" s="15">
        <f t="shared" si="26"/>
        <v>84000</v>
      </c>
      <c r="G118" s="16">
        <v>2</v>
      </c>
      <c r="H118" s="15">
        <f t="shared" si="24"/>
        <v>168000</v>
      </c>
      <c r="I118" s="16">
        <v>2</v>
      </c>
      <c r="J118" s="16"/>
      <c r="K118" s="15" t="s">
        <v>225</v>
      </c>
      <c r="L118" s="55" t="s">
        <v>162</v>
      </c>
      <c r="M118" s="74" t="s">
        <v>189</v>
      </c>
      <c r="N118" s="63" t="s">
        <v>183</v>
      </c>
      <c r="O118" s="83" t="s">
        <v>223</v>
      </c>
      <c r="P118" s="83">
        <v>1100077400</v>
      </c>
      <c r="Q118" s="84" t="s">
        <v>224</v>
      </c>
      <c r="R118" s="83">
        <v>2</v>
      </c>
      <c r="S118" s="83" t="s">
        <v>6</v>
      </c>
      <c r="T118" s="83"/>
      <c r="U118" s="81" t="s">
        <v>201</v>
      </c>
      <c r="V118" s="83"/>
      <c r="W118" s="83"/>
      <c r="X118" s="97" t="s">
        <v>222</v>
      </c>
    </row>
    <row r="119" spans="1:24" ht="48" customHeight="1" x14ac:dyDescent="0.35">
      <c r="A119" s="8">
        <v>112</v>
      </c>
      <c r="B119" s="20" t="s">
        <v>164</v>
      </c>
      <c r="C119" s="17" t="s">
        <v>5</v>
      </c>
      <c r="D119" s="15">
        <f t="shared" si="25"/>
        <v>6500</v>
      </c>
      <c r="E119" s="15">
        <v>6500</v>
      </c>
      <c r="F119" s="15">
        <f t="shared" si="26"/>
        <v>7800</v>
      </c>
      <c r="G119" s="16">
        <v>46</v>
      </c>
      <c r="H119" s="15">
        <f t="shared" si="24"/>
        <v>358800</v>
      </c>
      <c r="I119" s="16">
        <v>46</v>
      </c>
      <c r="J119" s="118"/>
      <c r="K119" s="15"/>
      <c r="L119" s="55" t="s">
        <v>162</v>
      </c>
      <c r="M119" s="74" t="s">
        <v>189</v>
      </c>
      <c r="N119" s="63" t="s">
        <v>183</v>
      </c>
      <c r="O119" s="111" t="s">
        <v>341</v>
      </c>
      <c r="P119" s="112" t="s">
        <v>372</v>
      </c>
      <c r="Q119" s="113" t="s">
        <v>373</v>
      </c>
      <c r="R119" s="89">
        <v>52</v>
      </c>
      <c r="S119" s="89" t="s">
        <v>5</v>
      </c>
      <c r="T119" s="89" t="s">
        <v>356</v>
      </c>
      <c r="U119" s="90"/>
      <c r="V119" s="63"/>
      <c r="W119" s="89">
        <v>1500002043</v>
      </c>
    </row>
    <row r="120" spans="1:24" ht="48" customHeight="1" x14ac:dyDescent="0.35">
      <c r="A120" s="8">
        <v>113</v>
      </c>
      <c r="B120" s="20" t="s">
        <v>165</v>
      </c>
      <c r="C120" s="17" t="s">
        <v>5</v>
      </c>
      <c r="D120" s="15">
        <f t="shared" si="25"/>
        <v>4640</v>
      </c>
      <c r="E120" s="15">
        <v>4640</v>
      </c>
      <c r="F120" s="15">
        <f t="shared" si="26"/>
        <v>5568</v>
      </c>
      <c r="G120" s="16">
        <v>34</v>
      </c>
      <c r="H120" s="15">
        <f t="shared" si="24"/>
        <v>189312</v>
      </c>
      <c r="I120" s="16">
        <v>34</v>
      </c>
      <c r="J120" s="118"/>
      <c r="K120" s="15"/>
      <c r="L120" s="55" t="s">
        <v>162</v>
      </c>
      <c r="M120" s="74" t="s">
        <v>189</v>
      </c>
      <c r="N120" s="63" t="s">
        <v>183</v>
      </c>
      <c r="O120" s="89" t="s">
        <v>338</v>
      </c>
      <c r="P120" s="89">
        <v>1100082171</v>
      </c>
      <c r="Q120" s="100" t="s">
        <v>339</v>
      </c>
      <c r="R120" s="89">
        <v>68</v>
      </c>
      <c r="S120" s="89" t="s">
        <v>5</v>
      </c>
      <c r="T120" s="89" t="s">
        <v>333</v>
      </c>
      <c r="U120" s="90"/>
      <c r="V120" s="63"/>
      <c r="W120" s="89">
        <v>1500002043</v>
      </c>
    </row>
    <row r="121" spans="1:24" ht="48" customHeight="1" x14ac:dyDescent="0.35">
      <c r="A121" s="8">
        <v>114</v>
      </c>
      <c r="B121" s="20" t="s">
        <v>78</v>
      </c>
      <c r="C121" s="17" t="s">
        <v>5</v>
      </c>
      <c r="D121" s="15">
        <f t="shared" si="25"/>
        <v>920</v>
      </c>
      <c r="E121" s="15">
        <v>920</v>
      </c>
      <c r="F121" s="15">
        <f t="shared" si="26"/>
        <v>1104</v>
      </c>
      <c r="G121" s="16">
        <v>52</v>
      </c>
      <c r="H121" s="15">
        <f t="shared" si="24"/>
        <v>57408</v>
      </c>
      <c r="I121" s="16">
        <v>52</v>
      </c>
      <c r="J121" s="16"/>
      <c r="K121" s="16">
        <v>52</v>
      </c>
      <c r="L121" s="55" t="s">
        <v>162</v>
      </c>
      <c r="M121" s="74" t="s">
        <v>189</v>
      </c>
      <c r="N121" s="63" t="s">
        <v>183</v>
      </c>
      <c r="O121" s="83"/>
      <c r="P121" s="91">
        <v>1100072127</v>
      </c>
      <c r="Q121" s="92" t="s">
        <v>335</v>
      </c>
      <c r="R121" s="93">
        <v>52</v>
      </c>
      <c r="S121" s="91" t="s">
        <v>227</v>
      </c>
      <c r="T121" s="83"/>
      <c r="U121" s="94" t="s">
        <v>201</v>
      </c>
      <c r="V121" s="83"/>
      <c r="W121" s="83"/>
    </row>
    <row r="122" spans="1:24" ht="48" customHeight="1" x14ac:dyDescent="0.35">
      <c r="A122" s="8">
        <v>115</v>
      </c>
      <c r="B122" s="20" t="s">
        <v>79</v>
      </c>
      <c r="C122" s="17" t="s">
        <v>5</v>
      </c>
      <c r="D122" s="15">
        <f t="shared" si="25"/>
        <v>415</v>
      </c>
      <c r="E122" s="15">
        <v>415</v>
      </c>
      <c r="F122" s="15">
        <f t="shared" si="26"/>
        <v>498</v>
      </c>
      <c r="G122" s="16">
        <v>52</v>
      </c>
      <c r="H122" s="15">
        <f t="shared" si="24"/>
        <v>25896</v>
      </c>
      <c r="I122" s="16">
        <v>52</v>
      </c>
      <c r="J122" s="118"/>
      <c r="K122" s="15"/>
      <c r="L122" s="55" t="s">
        <v>162</v>
      </c>
      <c r="M122" s="74" t="s">
        <v>189</v>
      </c>
      <c r="N122" s="63" t="s">
        <v>183</v>
      </c>
      <c r="O122" s="89" t="s">
        <v>336</v>
      </c>
      <c r="P122" s="89">
        <v>1100073814</v>
      </c>
      <c r="Q122" s="100" t="s">
        <v>337</v>
      </c>
      <c r="R122" s="88">
        <v>52</v>
      </c>
      <c r="S122" s="85" t="s">
        <v>227</v>
      </c>
      <c r="T122" s="89" t="s">
        <v>357</v>
      </c>
      <c r="U122" s="90"/>
      <c r="V122" s="63"/>
      <c r="W122" s="89">
        <v>1500002043</v>
      </c>
    </row>
    <row r="123" spans="1:24" ht="42.45" x14ac:dyDescent="0.35">
      <c r="A123" s="8">
        <v>116</v>
      </c>
      <c r="B123" s="20" t="s">
        <v>164</v>
      </c>
      <c r="C123" s="17" t="s">
        <v>5</v>
      </c>
      <c r="D123" s="15">
        <f t="shared" si="25"/>
        <v>6500</v>
      </c>
      <c r="E123" s="15">
        <v>6500</v>
      </c>
      <c r="F123" s="15">
        <f t="shared" si="26"/>
        <v>7800</v>
      </c>
      <c r="G123" s="16">
        <v>6</v>
      </c>
      <c r="H123" s="15">
        <f t="shared" si="24"/>
        <v>46800</v>
      </c>
      <c r="I123" s="16">
        <v>6</v>
      </c>
      <c r="J123" s="118"/>
      <c r="K123" s="15"/>
      <c r="L123" s="55" t="s">
        <v>162</v>
      </c>
      <c r="M123" s="74" t="s">
        <v>189</v>
      </c>
      <c r="N123" s="63" t="s">
        <v>183</v>
      </c>
      <c r="O123" s="111" t="s">
        <v>341</v>
      </c>
      <c r="P123" s="112" t="s">
        <v>372</v>
      </c>
      <c r="Q123" s="113" t="s">
        <v>373</v>
      </c>
      <c r="R123" s="89" t="s">
        <v>342</v>
      </c>
      <c r="S123" s="89" t="s">
        <v>5</v>
      </c>
      <c r="T123" s="89"/>
      <c r="U123" s="90"/>
      <c r="V123" s="63"/>
      <c r="W123" s="89">
        <v>1500002043</v>
      </c>
    </row>
    <row r="124" spans="1:24" ht="42.45" x14ac:dyDescent="0.35">
      <c r="A124" s="8">
        <v>117</v>
      </c>
      <c r="B124" s="20" t="s">
        <v>165</v>
      </c>
      <c r="C124" s="17" t="s">
        <v>5</v>
      </c>
      <c r="D124" s="15">
        <f t="shared" si="25"/>
        <v>4640</v>
      </c>
      <c r="E124" s="15">
        <v>4640</v>
      </c>
      <c r="F124" s="15">
        <f t="shared" si="26"/>
        <v>5568</v>
      </c>
      <c r="G124" s="16">
        <v>34</v>
      </c>
      <c r="H124" s="15">
        <f t="shared" si="24"/>
        <v>189312</v>
      </c>
      <c r="I124" s="16">
        <v>34</v>
      </c>
      <c r="J124" s="118"/>
      <c r="K124" s="15"/>
      <c r="L124" s="55" t="s">
        <v>162</v>
      </c>
      <c r="M124" s="74" t="s">
        <v>189</v>
      </c>
      <c r="N124" s="63" t="s">
        <v>183</v>
      </c>
      <c r="O124" s="89" t="s">
        <v>338</v>
      </c>
      <c r="P124" s="89">
        <v>1100082171</v>
      </c>
      <c r="Q124" s="100" t="s">
        <v>339</v>
      </c>
      <c r="R124" s="89" t="s">
        <v>340</v>
      </c>
      <c r="S124" s="89" t="s">
        <v>5</v>
      </c>
      <c r="T124" s="89" t="s">
        <v>333</v>
      </c>
      <c r="U124" s="90"/>
      <c r="V124" s="63"/>
      <c r="W124" s="89">
        <v>1500002043</v>
      </c>
    </row>
    <row r="125" spans="1:24" ht="56.6" x14ac:dyDescent="0.35">
      <c r="A125" s="8">
        <v>118</v>
      </c>
      <c r="B125" s="20" t="s">
        <v>80</v>
      </c>
      <c r="C125" s="17" t="s">
        <v>5</v>
      </c>
      <c r="D125" s="15">
        <f t="shared" si="25"/>
        <v>146</v>
      </c>
      <c r="E125" s="15">
        <v>146</v>
      </c>
      <c r="F125" s="15">
        <f t="shared" si="26"/>
        <v>175.2</v>
      </c>
      <c r="G125" s="16">
        <v>100</v>
      </c>
      <c r="H125" s="15">
        <f t="shared" si="24"/>
        <v>17520</v>
      </c>
      <c r="I125" s="16">
        <v>100</v>
      </c>
      <c r="J125" s="16"/>
      <c r="K125" s="15"/>
      <c r="L125" s="55" t="s">
        <v>162</v>
      </c>
      <c r="M125" s="74" t="s">
        <v>189</v>
      </c>
      <c r="N125" s="63" t="s">
        <v>183</v>
      </c>
      <c r="O125" s="89" t="s">
        <v>345</v>
      </c>
      <c r="P125" s="89">
        <v>1100064465</v>
      </c>
      <c r="Q125" s="100" t="s">
        <v>346</v>
      </c>
      <c r="R125" s="89">
        <v>100</v>
      </c>
      <c r="S125" s="89" t="s">
        <v>5</v>
      </c>
      <c r="T125" s="89" t="s">
        <v>333</v>
      </c>
      <c r="U125" s="90"/>
      <c r="V125" s="63"/>
      <c r="W125" s="89">
        <v>1500002043</v>
      </c>
    </row>
    <row r="126" spans="1:24" ht="56.6" x14ac:dyDescent="0.35">
      <c r="A126" s="8">
        <v>119</v>
      </c>
      <c r="B126" s="20" t="s">
        <v>81</v>
      </c>
      <c r="C126" s="17" t="s">
        <v>5</v>
      </c>
      <c r="D126" s="15">
        <f t="shared" si="25"/>
        <v>105</v>
      </c>
      <c r="E126" s="15">
        <v>105</v>
      </c>
      <c r="F126" s="15">
        <f t="shared" si="26"/>
        <v>126</v>
      </c>
      <c r="G126" s="16">
        <v>65</v>
      </c>
      <c r="H126" s="15">
        <f t="shared" si="24"/>
        <v>8190</v>
      </c>
      <c r="I126" s="16">
        <v>65</v>
      </c>
      <c r="J126" s="16"/>
      <c r="K126" s="15"/>
      <c r="L126" s="55" t="s">
        <v>162</v>
      </c>
      <c r="M126" s="74" t="s">
        <v>189</v>
      </c>
      <c r="N126" s="63" t="s">
        <v>183</v>
      </c>
      <c r="O126" s="89" t="s">
        <v>331</v>
      </c>
      <c r="P126" s="89">
        <v>1100080268</v>
      </c>
      <c r="Q126" s="100" t="s">
        <v>332</v>
      </c>
      <c r="R126" s="89">
        <v>65</v>
      </c>
      <c r="S126" s="89" t="s">
        <v>5</v>
      </c>
      <c r="T126" s="89" t="s">
        <v>333</v>
      </c>
      <c r="U126" s="90"/>
      <c r="V126" s="63"/>
      <c r="W126" s="89">
        <v>1500002043</v>
      </c>
    </row>
    <row r="127" spans="1:24" ht="48" customHeight="1" x14ac:dyDescent="0.35">
      <c r="A127" s="8">
        <v>120</v>
      </c>
      <c r="B127" s="20" t="s">
        <v>82</v>
      </c>
      <c r="C127" s="17" t="s">
        <v>5</v>
      </c>
      <c r="D127" s="15">
        <f t="shared" si="25"/>
        <v>1585</v>
      </c>
      <c r="E127" s="15">
        <v>1585</v>
      </c>
      <c r="F127" s="15">
        <f t="shared" si="26"/>
        <v>1902</v>
      </c>
      <c r="G127" s="16">
        <v>120</v>
      </c>
      <c r="H127" s="15">
        <f t="shared" si="24"/>
        <v>228240</v>
      </c>
      <c r="I127" s="16">
        <v>120</v>
      </c>
      <c r="J127" s="16"/>
      <c r="K127" s="15"/>
      <c r="L127" s="55" t="s">
        <v>162</v>
      </c>
      <c r="M127" s="74" t="s">
        <v>189</v>
      </c>
      <c r="N127" s="63" t="s">
        <v>183</v>
      </c>
      <c r="O127" s="89" t="s">
        <v>343</v>
      </c>
      <c r="P127" s="89">
        <v>1100064094</v>
      </c>
      <c r="Q127" s="100" t="s">
        <v>344</v>
      </c>
      <c r="R127" s="89">
        <v>120</v>
      </c>
      <c r="S127" s="89" t="s">
        <v>227</v>
      </c>
      <c r="T127" s="89" t="s">
        <v>357</v>
      </c>
      <c r="U127" s="90"/>
      <c r="V127" s="63"/>
      <c r="W127" s="89">
        <v>1500002043</v>
      </c>
    </row>
    <row r="128" spans="1:24" ht="28.3" x14ac:dyDescent="0.35">
      <c r="A128" s="8">
        <v>121</v>
      </c>
      <c r="B128" s="20" t="s">
        <v>61</v>
      </c>
      <c r="C128" s="17" t="s">
        <v>6</v>
      </c>
      <c r="D128" s="15">
        <f t="shared" si="25"/>
        <v>180</v>
      </c>
      <c r="E128" s="15">
        <v>180</v>
      </c>
      <c r="F128" s="15">
        <f t="shared" si="26"/>
        <v>216</v>
      </c>
      <c r="G128" s="16">
        <v>40</v>
      </c>
      <c r="H128" s="15">
        <f t="shared" si="24"/>
        <v>8640</v>
      </c>
      <c r="I128" s="16">
        <v>40</v>
      </c>
      <c r="J128" s="16"/>
      <c r="K128" s="15"/>
      <c r="L128" s="55" t="s">
        <v>162</v>
      </c>
      <c r="M128" s="74" t="s">
        <v>189</v>
      </c>
      <c r="N128" s="63" t="s">
        <v>183</v>
      </c>
      <c r="O128" s="89" t="s">
        <v>325</v>
      </c>
      <c r="P128" s="89">
        <v>1100034803</v>
      </c>
      <c r="Q128" s="100" t="s">
        <v>326</v>
      </c>
      <c r="R128" s="89">
        <v>40</v>
      </c>
      <c r="S128" s="89" t="s">
        <v>200</v>
      </c>
      <c r="T128" s="89" t="s">
        <v>357</v>
      </c>
      <c r="U128" s="90"/>
      <c r="V128" s="63"/>
      <c r="W128" s="89">
        <v>1500002043</v>
      </c>
    </row>
    <row r="129" spans="1:23" ht="28.3" x14ac:dyDescent="0.35">
      <c r="A129" s="8">
        <v>122</v>
      </c>
      <c r="B129" s="20" t="s">
        <v>83</v>
      </c>
      <c r="C129" s="17" t="s">
        <v>6</v>
      </c>
      <c r="D129" s="15">
        <f t="shared" si="25"/>
        <v>103</v>
      </c>
      <c r="E129" s="15">
        <v>103</v>
      </c>
      <c r="F129" s="15">
        <f t="shared" si="26"/>
        <v>123.6</v>
      </c>
      <c r="G129" s="16">
        <v>20</v>
      </c>
      <c r="H129" s="15">
        <f t="shared" si="24"/>
        <v>2472</v>
      </c>
      <c r="I129" s="16">
        <v>20</v>
      </c>
      <c r="J129" s="16"/>
      <c r="K129" s="16">
        <v>20</v>
      </c>
      <c r="L129" s="55" t="s">
        <v>162</v>
      </c>
      <c r="M129" s="74" t="s">
        <v>189</v>
      </c>
      <c r="N129" s="63" t="s">
        <v>183</v>
      </c>
      <c r="O129" s="83"/>
      <c r="P129" s="91">
        <v>1100006844</v>
      </c>
      <c r="Q129" s="92" t="s">
        <v>324</v>
      </c>
      <c r="R129" s="93">
        <v>20</v>
      </c>
      <c r="S129" s="91" t="s">
        <v>200</v>
      </c>
      <c r="T129" s="83"/>
      <c r="U129" s="81" t="s">
        <v>201</v>
      </c>
      <c r="V129" s="83"/>
      <c r="W129" s="83"/>
    </row>
    <row r="130" spans="1:23" ht="28.3" x14ac:dyDescent="0.35">
      <c r="A130" s="8">
        <v>123</v>
      </c>
      <c r="B130" s="20" t="s">
        <v>84</v>
      </c>
      <c r="C130" s="17" t="s">
        <v>6</v>
      </c>
      <c r="D130" s="15">
        <f t="shared" si="25"/>
        <v>37</v>
      </c>
      <c r="E130" s="15">
        <v>37</v>
      </c>
      <c r="F130" s="15">
        <f t="shared" si="26"/>
        <v>44.4</v>
      </c>
      <c r="G130" s="16">
        <v>24</v>
      </c>
      <c r="H130" s="15">
        <f t="shared" si="24"/>
        <v>1065.5999999999999</v>
      </c>
      <c r="I130" s="16">
        <v>24</v>
      </c>
      <c r="J130" s="16"/>
      <c r="K130" s="15"/>
      <c r="L130" s="55" t="s">
        <v>162</v>
      </c>
      <c r="M130" s="74" t="s">
        <v>189</v>
      </c>
      <c r="N130" s="63" t="s">
        <v>183</v>
      </c>
      <c r="O130" s="89" t="s">
        <v>329</v>
      </c>
      <c r="P130" s="89">
        <v>1100034467</v>
      </c>
      <c r="Q130" s="100" t="s">
        <v>330</v>
      </c>
      <c r="R130" s="89">
        <v>24</v>
      </c>
      <c r="S130" s="89" t="s">
        <v>200</v>
      </c>
      <c r="T130" s="89" t="s">
        <v>357</v>
      </c>
      <c r="U130" s="90"/>
      <c r="V130" s="63"/>
      <c r="W130" s="89">
        <v>1500002043</v>
      </c>
    </row>
    <row r="131" spans="1:23" ht="38.25" customHeight="1" x14ac:dyDescent="0.35">
      <c r="A131" s="8">
        <v>124</v>
      </c>
      <c r="B131" s="20" t="s">
        <v>85</v>
      </c>
      <c r="C131" s="17" t="s">
        <v>6</v>
      </c>
      <c r="D131" s="15">
        <f t="shared" si="25"/>
        <v>120</v>
      </c>
      <c r="E131" s="15">
        <v>120</v>
      </c>
      <c r="F131" s="15">
        <f t="shared" si="26"/>
        <v>144</v>
      </c>
      <c r="G131" s="16">
        <v>24</v>
      </c>
      <c r="H131" s="15">
        <f t="shared" si="24"/>
        <v>3456</v>
      </c>
      <c r="I131" s="16">
        <v>24</v>
      </c>
      <c r="J131" s="16"/>
      <c r="K131" s="16">
        <v>24</v>
      </c>
      <c r="L131" s="55" t="s">
        <v>162</v>
      </c>
      <c r="M131" s="74" t="s">
        <v>189</v>
      </c>
      <c r="N131" s="63" t="s">
        <v>183</v>
      </c>
      <c r="O131" s="83"/>
      <c r="P131" s="91">
        <v>1100071046</v>
      </c>
      <c r="Q131" s="92" t="s">
        <v>327</v>
      </c>
      <c r="R131" s="93">
        <v>24</v>
      </c>
      <c r="S131" s="91" t="s">
        <v>200</v>
      </c>
      <c r="T131" s="83"/>
      <c r="U131" s="81" t="s">
        <v>201</v>
      </c>
      <c r="V131" s="83"/>
      <c r="W131" s="83"/>
    </row>
    <row r="132" spans="1:23" ht="38.25" customHeight="1" x14ac:dyDescent="0.35">
      <c r="A132" s="8">
        <v>125</v>
      </c>
      <c r="B132" s="20" t="s">
        <v>86</v>
      </c>
      <c r="C132" s="17" t="s">
        <v>5</v>
      </c>
      <c r="D132" s="15">
        <f t="shared" si="25"/>
        <v>55</v>
      </c>
      <c r="E132" s="15">
        <v>55</v>
      </c>
      <c r="F132" s="15">
        <f t="shared" si="26"/>
        <v>66</v>
      </c>
      <c r="G132" s="16">
        <v>27</v>
      </c>
      <c r="H132" s="15">
        <f t="shared" si="24"/>
        <v>1782</v>
      </c>
      <c r="I132" s="16"/>
      <c r="J132" s="16">
        <v>27</v>
      </c>
      <c r="K132" s="15"/>
      <c r="L132" s="55" t="s">
        <v>162</v>
      </c>
      <c r="M132" s="74" t="s">
        <v>189</v>
      </c>
      <c r="N132" s="63" t="s">
        <v>183</v>
      </c>
      <c r="O132" s="98"/>
      <c r="P132" s="98"/>
      <c r="Q132" s="106"/>
      <c r="R132" s="98"/>
      <c r="S132" s="98"/>
      <c r="T132" s="98"/>
      <c r="U132" s="107"/>
      <c r="V132" s="98"/>
      <c r="W132" s="98"/>
    </row>
    <row r="133" spans="1:23" ht="38.25" customHeight="1" x14ac:dyDescent="0.35">
      <c r="A133" s="8">
        <v>126</v>
      </c>
      <c r="B133" s="20" t="s">
        <v>87</v>
      </c>
      <c r="C133" s="17" t="s">
        <v>5</v>
      </c>
      <c r="D133" s="15">
        <f t="shared" si="25"/>
        <v>195</v>
      </c>
      <c r="E133" s="15">
        <v>195</v>
      </c>
      <c r="F133" s="15">
        <f t="shared" si="26"/>
        <v>234</v>
      </c>
      <c r="G133" s="16">
        <v>18</v>
      </c>
      <c r="H133" s="15">
        <f t="shared" si="24"/>
        <v>4212</v>
      </c>
      <c r="I133" s="16">
        <v>8</v>
      </c>
      <c r="J133" s="16">
        <v>10</v>
      </c>
      <c r="K133" s="15">
        <v>8</v>
      </c>
      <c r="L133" s="55" t="s">
        <v>162</v>
      </c>
      <c r="M133" s="74" t="s">
        <v>189</v>
      </c>
      <c r="N133" s="63" t="s">
        <v>183</v>
      </c>
      <c r="O133" s="83"/>
      <c r="P133" s="91">
        <v>1100033033</v>
      </c>
      <c r="Q133" s="92" t="s">
        <v>228</v>
      </c>
      <c r="R133" s="93">
        <v>8</v>
      </c>
      <c r="S133" s="93" t="s">
        <v>227</v>
      </c>
      <c r="T133" s="83"/>
      <c r="U133" s="81" t="s">
        <v>201</v>
      </c>
      <c r="V133" s="98"/>
      <c r="W133" s="98"/>
    </row>
    <row r="134" spans="1:23" ht="38.25" customHeight="1" x14ac:dyDescent="0.35">
      <c r="A134" s="8">
        <v>127</v>
      </c>
      <c r="B134" s="20" t="s">
        <v>88</v>
      </c>
      <c r="C134" s="17" t="s">
        <v>5</v>
      </c>
      <c r="D134" s="15">
        <f t="shared" si="25"/>
        <v>425</v>
      </c>
      <c r="E134" s="15">
        <v>425</v>
      </c>
      <c r="F134" s="15">
        <f t="shared" si="26"/>
        <v>510</v>
      </c>
      <c r="G134" s="16">
        <v>7</v>
      </c>
      <c r="H134" s="15">
        <f t="shared" si="24"/>
        <v>3570</v>
      </c>
      <c r="I134" s="16">
        <v>7</v>
      </c>
      <c r="J134" s="16"/>
      <c r="K134" s="15">
        <v>7</v>
      </c>
      <c r="L134" s="55" t="s">
        <v>162</v>
      </c>
      <c r="M134" s="74" t="s">
        <v>189</v>
      </c>
      <c r="N134" s="63" t="s">
        <v>183</v>
      </c>
      <c r="O134" s="83"/>
      <c r="P134" s="91">
        <v>1100038317</v>
      </c>
      <c r="Q134" s="92" t="s">
        <v>226</v>
      </c>
      <c r="R134" s="93">
        <v>12</v>
      </c>
      <c r="S134" s="93" t="s">
        <v>227</v>
      </c>
      <c r="T134" s="83"/>
      <c r="U134" s="81" t="s">
        <v>201</v>
      </c>
      <c r="V134" s="83"/>
      <c r="W134" s="83"/>
    </row>
    <row r="135" spans="1:23" ht="38.25" customHeight="1" x14ac:dyDescent="0.35">
      <c r="A135" s="8">
        <v>128</v>
      </c>
      <c r="B135" s="20" t="s">
        <v>89</v>
      </c>
      <c r="C135" s="17" t="s">
        <v>5</v>
      </c>
      <c r="D135" s="15">
        <f t="shared" si="25"/>
        <v>415</v>
      </c>
      <c r="E135" s="15">
        <v>415</v>
      </c>
      <c r="F135" s="15">
        <f t="shared" si="26"/>
        <v>498</v>
      </c>
      <c r="G135" s="16">
        <v>8</v>
      </c>
      <c r="H135" s="15">
        <f t="shared" si="24"/>
        <v>3984</v>
      </c>
      <c r="I135" s="16"/>
      <c r="J135" s="16">
        <v>8</v>
      </c>
      <c r="K135" s="15"/>
      <c r="L135" s="55" t="s">
        <v>162</v>
      </c>
      <c r="M135" s="74" t="s">
        <v>189</v>
      </c>
      <c r="N135" s="63" t="s">
        <v>183</v>
      </c>
      <c r="O135" s="98"/>
      <c r="P135" s="98"/>
      <c r="Q135" s="106"/>
      <c r="R135" s="98"/>
      <c r="S135" s="98"/>
      <c r="T135" s="98"/>
      <c r="U135" s="107"/>
      <c r="V135" s="98"/>
      <c r="W135" s="98"/>
    </row>
    <row r="136" spans="1:23" ht="21.75" customHeight="1" x14ac:dyDescent="0.35">
      <c r="A136" s="8">
        <v>129</v>
      </c>
      <c r="B136" s="20" t="s">
        <v>0</v>
      </c>
      <c r="C136" s="17" t="s">
        <v>5</v>
      </c>
      <c r="D136" s="15">
        <f t="shared" si="25"/>
        <v>200</v>
      </c>
      <c r="E136" s="15">
        <v>200</v>
      </c>
      <c r="F136" s="15">
        <f t="shared" si="26"/>
        <v>240</v>
      </c>
      <c r="G136" s="16">
        <v>54</v>
      </c>
      <c r="H136" s="15">
        <f t="shared" si="24"/>
        <v>12960</v>
      </c>
      <c r="I136" s="16">
        <v>54</v>
      </c>
      <c r="J136" s="16"/>
      <c r="K136" s="15"/>
      <c r="L136" s="55" t="s">
        <v>162</v>
      </c>
      <c r="M136" s="74" t="s">
        <v>189</v>
      </c>
      <c r="N136" s="63" t="s">
        <v>183</v>
      </c>
      <c r="O136" s="89" t="s">
        <v>293</v>
      </c>
      <c r="P136" s="89">
        <v>1100031410</v>
      </c>
      <c r="Q136" s="100" t="s">
        <v>294</v>
      </c>
      <c r="R136" s="89">
        <v>78</v>
      </c>
      <c r="S136" s="89" t="s">
        <v>5</v>
      </c>
      <c r="T136" s="89" t="s">
        <v>357</v>
      </c>
      <c r="U136" s="90"/>
      <c r="V136" s="63"/>
      <c r="W136" s="89">
        <v>1500002043</v>
      </c>
    </row>
    <row r="137" spans="1:23" ht="30.75" customHeight="1" x14ac:dyDescent="0.35">
      <c r="A137" s="8">
        <v>130</v>
      </c>
      <c r="B137" s="20" t="s">
        <v>405</v>
      </c>
      <c r="C137" s="17" t="s">
        <v>17</v>
      </c>
      <c r="D137" s="15">
        <f t="shared" si="25"/>
        <v>98</v>
      </c>
      <c r="E137" s="15">
        <v>98</v>
      </c>
      <c r="F137" s="15">
        <f t="shared" si="26"/>
        <v>117.6</v>
      </c>
      <c r="G137" s="16">
        <v>158.46</v>
      </c>
      <c r="H137" s="15">
        <f t="shared" si="24"/>
        <v>18634.896000000001</v>
      </c>
      <c r="I137" s="15">
        <v>158.46</v>
      </c>
      <c r="J137" s="16"/>
      <c r="K137" s="15">
        <v>158.46</v>
      </c>
      <c r="L137" s="55" t="s">
        <v>162</v>
      </c>
      <c r="M137" s="74" t="s">
        <v>189</v>
      </c>
      <c r="N137" s="63" t="s">
        <v>183</v>
      </c>
      <c r="O137" s="83"/>
      <c r="P137" s="91">
        <v>1100010333</v>
      </c>
      <c r="Q137" s="92" t="s">
        <v>282</v>
      </c>
      <c r="R137" s="93">
        <v>0.159</v>
      </c>
      <c r="S137" s="93" t="s">
        <v>239</v>
      </c>
      <c r="T137" s="83"/>
      <c r="U137" s="94" t="s">
        <v>201</v>
      </c>
      <c r="V137" s="83"/>
      <c r="W137" s="83"/>
    </row>
    <row r="138" spans="1:23" ht="33" customHeight="1" x14ac:dyDescent="0.35">
      <c r="A138" s="8">
        <v>131</v>
      </c>
      <c r="B138" s="20" t="s">
        <v>404</v>
      </c>
      <c r="C138" s="17" t="s">
        <v>17</v>
      </c>
      <c r="D138" s="15">
        <f t="shared" si="25"/>
        <v>95</v>
      </c>
      <c r="E138" s="15">
        <v>95</v>
      </c>
      <c r="F138" s="15">
        <f t="shared" si="26"/>
        <v>114</v>
      </c>
      <c r="G138" s="16">
        <v>23.04</v>
      </c>
      <c r="H138" s="15">
        <f t="shared" si="24"/>
        <v>2626.56</v>
      </c>
      <c r="I138" s="16">
        <v>23.04</v>
      </c>
      <c r="J138" s="16"/>
      <c r="K138" s="16">
        <v>23.04</v>
      </c>
      <c r="L138" s="55" t="s">
        <v>162</v>
      </c>
      <c r="M138" s="74" t="s">
        <v>189</v>
      </c>
      <c r="N138" s="63" t="s">
        <v>183</v>
      </c>
      <c r="O138" s="83"/>
      <c r="P138" s="91">
        <v>1100010332</v>
      </c>
      <c r="Q138" s="92" t="s">
        <v>285</v>
      </c>
      <c r="R138" s="93">
        <v>2.3E-2</v>
      </c>
      <c r="S138" s="91" t="s">
        <v>239</v>
      </c>
      <c r="T138" s="83"/>
      <c r="U138" s="94" t="s">
        <v>201</v>
      </c>
      <c r="V138" s="83"/>
      <c r="W138" s="83"/>
    </row>
    <row r="139" spans="1:23" ht="21.75" customHeight="1" x14ac:dyDescent="0.35">
      <c r="A139" s="8">
        <v>132</v>
      </c>
      <c r="B139" s="20" t="s">
        <v>90</v>
      </c>
      <c r="C139" s="17" t="s">
        <v>6</v>
      </c>
      <c r="D139" s="15">
        <f t="shared" si="25"/>
        <v>74</v>
      </c>
      <c r="E139" s="15">
        <v>74</v>
      </c>
      <c r="F139" s="15">
        <f t="shared" si="26"/>
        <v>88.8</v>
      </c>
      <c r="G139" s="16">
        <v>18</v>
      </c>
      <c r="H139" s="15">
        <f t="shared" si="24"/>
        <v>1598.3999999999999</v>
      </c>
      <c r="I139" s="16"/>
      <c r="J139" s="16">
        <v>18</v>
      </c>
      <c r="K139" s="15"/>
      <c r="L139" s="55" t="s">
        <v>162</v>
      </c>
      <c r="M139" s="74" t="s">
        <v>189</v>
      </c>
      <c r="N139" s="63" t="s">
        <v>183</v>
      </c>
      <c r="O139" s="98"/>
      <c r="P139" s="98"/>
      <c r="Q139" s="106"/>
      <c r="R139" s="98"/>
      <c r="S139" s="98"/>
      <c r="T139" s="98"/>
      <c r="U139" s="107"/>
      <c r="V139" s="98"/>
      <c r="W139" s="98"/>
    </row>
    <row r="140" spans="1:23" ht="21.75" customHeight="1" x14ac:dyDescent="0.35">
      <c r="A140" s="8">
        <v>133</v>
      </c>
      <c r="B140" s="20" t="s">
        <v>91</v>
      </c>
      <c r="C140" s="17" t="s">
        <v>6</v>
      </c>
      <c r="D140" s="15">
        <f t="shared" si="25"/>
        <v>620</v>
      </c>
      <c r="E140" s="15">
        <v>620</v>
      </c>
      <c r="F140" s="15">
        <f t="shared" si="26"/>
        <v>744</v>
      </c>
      <c r="G140" s="16">
        <v>4</v>
      </c>
      <c r="H140" s="15">
        <f t="shared" si="24"/>
        <v>2976</v>
      </c>
      <c r="I140" s="16">
        <v>4</v>
      </c>
      <c r="J140" s="16"/>
      <c r="K140" s="15">
        <v>4</v>
      </c>
      <c r="L140" s="55" t="s">
        <v>162</v>
      </c>
      <c r="M140" s="74" t="s">
        <v>189</v>
      </c>
      <c r="N140" s="63" t="s">
        <v>183</v>
      </c>
      <c r="O140" s="83"/>
      <c r="P140" s="91">
        <v>1100059185</v>
      </c>
      <c r="Q140" s="92" t="s">
        <v>259</v>
      </c>
      <c r="R140" s="93">
        <v>4</v>
      </c>
      <c r="S140" s="93" t="s">
        <v>200</v>
      </c>
      <c r="T140" s="83"/>
      <c r="U140" s="81" t="s">
        <v>201</v>
      </c>
      <c r="V140" s="83"/>
      <c r="W140" s="83"/>
    </row>
    <row r="141" spans="1:23" ht="19.5" customHeight="1" x14ac:dyDescent="0.35">
      <c r="A141" s="8">
        <v>134</v>
      </c>
      <c r="B141" s="20" t="s">
        <v>1</v>
      </c>
      <c r="C141" s="17" t="s">
        <v>6</v>
      </c>
      <c r="D141" s="15">
        <f t="shared" si="25"/>
        <v>480</v>
      </c>
      <c r="E141" s="15">
        <v>480</v>
      </c>
      <c r="F141" s="15">
        <f t="shared" si="26"/>
        <v>576</v>
      </c>
      <c r="G141" s="16">
        <v>10</v>
      </c>
      <c r="H141" s="15">
        <f t="shared" si="24"/>
        <v>5760</v>
      </c>
      <c r="I141" s="19">
        <v>2</v>
      </c>
      <c r="J141" s="16">
        <v>8</v>
      </c>
      <c r="K141" s="15">
        <v>2</v>
      </c>
      <c r="L141" s="55" t="s">
        <v>162</v>
      </c>
      <c r="M141" s="74" t="s">
        <v>189</v>
      </c>
      <c r="N141" s="63" t="s">
        <v>183</v>
      </c>
      <c r="O141" s="83"/>
      <c r="P141" s="78">
        <v>1100033531</v>
      </c>
      <c r="Q141" s="79" t="s">
        <v>328</v>
      </c>
      <c r="R141" s="80">
        <v>6.1</v>
      </c>
      <c r="S141" s="78" t="s">
        <v>211</v>
      </c>
      <c r="T141" s="83"/>
      <c r="U141" s="94" t="s">
        <v>201</v>
      </c>
      <c r="V141" s="98"/>
      <c r="W141" s="98"/>
    </row>
    <row r="142" spans="1:23" ht="28.3" x14ac:dyDescent="0.35">
      <c r="A142" s="8">
        <v>135</v>
      </c>
      <c r="B142" s="20" t="s">
        <v>2</v>
      </c>
      <c r="C142" s="17" t="s">
        <v>5</v>
      </c>
      <c r="D142" s="15">
        <f t="shared" si="25"/>
        <v>32</v>
      </c>
      <c r="E142" s="15">
        <v>32</v>
      </c>
      <c r="F142" s="15">
        <f t="shared" si="26"/>
        <v>38.4</v>
      </c>
      <c r="G142" s="16">
        <v>300</v>
      </c>
      <c r="H142" s="15">
        <f t="shared" si="24"/>
        <v>11520</v>
      </c>
      <c r="I142" s="16">
        <v>300</v>
      </c>
      <c r="J142" s="16"/>
      <c r="K142" s="15"/>
      <c r="L142" s="55" t="s">
        <v>162</v>
      </c>
      <c r="M142" s="74" t="s">
        <v>189</v>
      </c>
      <c r="N142" s="63" t="s">
        <v>183</v>
      </c>
      <c r="O142" s="89" t="s">
        <v>265</v>
      </c>
      <c r="P142" s="89">
        <v>1100082128</v>
      </c>
      <c r="Q142" s="100" t="s">
        <v>266</v>
      </c>
      <c r="R142" s="89">
        <v>300</v>
      </c>
      <c r="S142" s="89" t="s">
        <v>5</v>
      </c>
      <c r="T142" s="89" t="s">
        <v>356</v>
      </c>
      <c r="U142" s="90"/>
      <c r="V142" s="63"/>
      <c r="W142" s="89">
        <v>1500002043</v>
      </c>
    </row>
    <row r="143" spans="1:23" x14ac:dyDescent="0.35">
      <c r="A143" s="8">
        <v>136</v>
      </c>
      <c r="B143" s="24" t="s">
        <v>92</v>
      </c>
      <c r="C143" s="17"/>
      <c r="D143" s="15">
        <f t="shared" si="25"/>
        <v>0</v>
      </c>
      <c r="E143" s="15">
        <v>0</v>
      </c>
      <c r="F143" s="15">
        <f t="shared" si="26"/>
        <v>0</v>
      </c>
      <c r="G143" s="16"/>
      <c r="H143" s="15">
        <f t="shared" si="24"/>
        <v>0</v>
      </c>
      <c r="I143" s="16"/>
      <c r="J143" s="16"/>
      <c r="K143" s="15"/>
      <c r="L143" s="55" t="s">
        <v>162</v>
      </c>
      <c r="M143" s="66" t="s">
        <v>189</v>
      </c>
      <c r="N143" s="63" t="s">
        <v>183</v>
      </c>
      <c r="O143" s="63"/>
      <c r="P143" s="63"/>
      <c r="Q143" s="64"/>
      <c r="R143" s="63"/>
      <c r="S143" s="63"/>
      <c r="T143" s="63"/>
      <c r="U143" s="65"/>
      <c r="V143" s="63"/>
      <c r="W143" s="63"/>
    </row>
    <row r="144" spans="1:23" ht="28.3" x14ac:dyDescent="0.35">
      <c r="A144" s="8">
        <v>137</v>
      </c>
      <c r="B144" s="20" t="s">
        <v>95</v>
      </c>
      <c r="C144" s="17" t="s">
        <v>5</v>
      </c>
      <c r="D144" s="15">
        <f t="shared" si="25"/>
        <v>425</v>
      </c>
      <c r="E144" s="15">
        <v>425</v>
      </c>
      <c r="F144" s="15">
        <f t="shared" si="26"/>
        <v>510</v>
      </c>
      <c r="G144" s="16">
        <v>12</v>
      </c>
      <c r="H144" s="15">
        <f t="shared" si="24"/>
        <v>6120</v>
      </c>
      <c r="I144" s="16">
        <v>5</v>
      </c>
      <c r="J144" s="16">
        <v>7</v>
      </c>
      <c r="K144" s="15">
        <v>5</v>
      </c>
      <c r="L144" s="55" t="s">
        <v>162</v>
      </c>
      <c r="M144" s="67" t="s">
        <v>189</v>
      </c>
      <c r="N144" s="83" t="s">
        <v>183</v>
      </c>
      <c r="O144" s="83"/>
      <c r="P144" s="91">
        <v>1100038317</v>
      </c>
      <c r="Q144" s="92" t="s">
        <v>226</v>
      </c>
      <c r="R144" s="93" t="s">
        <v>258</v>
      </c>
      <c r="S144" s="93" t="s">
        <v>227</v>
      </c>
      <c r="T144" s="83"/>
      <c r="U144" s="81" t="s">
        <v>201</v>
      </c>
      <c r="V144" s="98"/>
      <c r="W144" s="98"/>
    </row>
    <row r="145" spans="1:23" ht="19.5" customHeight="1" x14ac:dyDescent="0.35">
      <c r="A145" s="8">
        <v>138</v>
      </c>
      <c r="B145" s="20" t="s">
        <v>94</v>
      </c>
      <c r="C145" s="17" t="s">
        <v>5</v>
      </c>
      <c r="D145" s="15">
        <f t="shared" si="25"/>
        <v>200</v>
      </c>
      <c r="E145" s="15">
        <v>200</v>
      </c>
      <c r="F145" s="15">
        <f t="shared" si="26"/>
        <v>240</v>
      </c>
      <c r="G145" s="16">
        <v>24</v>
      </c>
      <c r="H145" s="15">
        <f t="shared" si="24"/>
        <v>5760</v>
      </c>
      <c r="I145" s="16">
        <v>24</v>
      </c>
      <c r="J145" s="16"/>
      <c r="K145" s="15"/>
      <c r="L145" s="55" t="s">
        <v>162</v>
      </c>
      <c r="M145" s="74" t="s">
        <v>189</v>
      </c>
      <c r="N145" s="63" t="s">
        <v>183</v>
      </c>
      <c r="O145" s="89" t="s">
        <v>293</v>
      </c>
      <c r="P145" s="89">
        <v>1100031410</v>
      </c>
      <c r="Q145" s="100" t="s">
        <v>294</v>
      </c>
      <c r="R145" s="89" t="s">
        <v>295</v>
      </c>
      <c r="S145" s="89" t="s">
        <v>5</v>
      </c>
      <c r="T145" s="89"/>
      <c r="U145" s="90"/>
      <c r="V145" s="63"/>
      <c r="W145" s="89">
        <v>1500002043</v>
      </c>
    </row>
    <row r="146" spans="1:23" x14ac:dyDescent="0.35">
      <c r="A146" s="8">
        <v>139</v>
      </c>
      <c r="B146" s="124" t="s">
        <v>409</v>
      </c>
      <c r="C146" s="17" t="s">
        <v>6</v>
      </c>
      <c r="D146" s="15">
        <f t="shared" si="25"/>
        <v>250</v>
      </c>
      <c r="E146" s="15">
        <v>250</v>
      </c>
      <c r="F146" s="15">
        <f t="shared" si="26"/>
        <v>300</v>
      </c>
      <c r="G146" s="16">
        <v>12</v>
      </c>
      <c r="H146" s="15">
        <f t="shared" si="24"/>
        <v>3600</v>
      </c>
      <c r="I146" s="16"/>
      <c r="J146" s="16">
        <v>12</v>
      </c>
      <c r="K146" s="15"/>
      <c r="L146" s="55" t="s">
        <v>162</v>
      </c>
      <c r="M146" s="74" t="s">
        <v>189</v>
      </c>
      <c r="N146" s="63" t="s">
        <v>183</v>
      </c>
      <c r="O146" s="98"/>
      <c r="P146" s="98"/>
      <c r="Q146" s="106"/>
      <c r="R146" s="98"/>
      <c r="S146" s="98"/>
      <c r="T146" s="98"/>
      <c r="U146" s="107"/>
      <c r="V146" s="98"/>
      <c r="W146" s="98"/>
    </row>
    <row r="147" spans="1:23" x14ac:dyDescent="0.35">
      <c r="A147" s="8">
        <v>140</v>
      </c>
      <c r="B147" s="124" t="s">
        <v>410</v>
      </c>
      <c r="C147" s="17" t="s">
        <v>96</v>
      </c>
      <c r="D147" s="15">
        <f t="shared" si="25"/>
        <v>16</v>
      </c>
      <c r="E147" s="15">
        <v>16</v>
      </c>
      <c r="F147" s="15">
        <f t="shared" si="26"/>
        <v>19.2</v>
      </c>
      <c r="G147" s="16">
        <v>24</v>
      </c>
      <c r="H147" s="15">
        <f t="shared" si="24"/>
        <v>460.79999999999995</v>
      </c>
      <c r="I147" s="16"/>
      <c r="J147" s="16">
        <v>24</v>
      </c>
      <c r="K147" s="15"/>
      <c r="L147" s="55" t="s">
        <v>162</v>
      </c>
      <c r="M147" s="74" t="s">
        <v>189</v>
      </c>
      <c r="N147" s="63" t="s">
        <v>183</v>
      </c>
      <c r="O147" s="98"/>
      <c r="P147" s="98"/>
      <c r="Q147" s="106"/>
      <c r="R147" s="98"/>
      <c r="S147" s="98"/>
      <c r="T147" s="98"/>
      <c r="U147" s="107"/>
      <c r="V147" s="98"/>
      <c r="W147" s="98"/>
    </row>
    <row r="148" spans="1:23" x14ac:dyDescent="0.35">
      <c r="A148" s="8">
        <v>141</v>
      </c>
      <c r="B148" s="20" t="s">
        <v>93</v>
      </c>
      <c r="C148" s="17" t="s">
        <v>96</v>
      </c>
      <c r="D148" s="15">
        <f t="shared" si="25"/>
        <v>400</v>
      </c>
      <c r="E148" s="15">
        <v>400</v>
      </c>
      <c r="F148" s="15">
        <f t="shared" si="26"/>
        <v>480</v>
      </c>
      <c r="G148" s="16">
        <v>6</v>
      </c>
      <c r="H148" s="15">
        <f t="shared" si="24"/>
        <v>2880</v>
      </c>
      <c r="I148" s="16"/>
      <c r="J148" s="16">
        <v>6</v>
      </c>
      <c r="K148" s="15"/>
      <c r="L148" s="55" t="s">
        <v>162</v>
      </c>
      <c r="M148" s="74" t="s">
        <v>189</v>
      </c>
      <c r="N148" s="63" t="s">
        <v>183</v>
      </c>
      <c r="O148" s="98"/>
      <c r="P148" s="98"/>
      <c r="Q148" s="106"/>
      <c r="R148" s="98"/>
      <c r="S148" s="98"/>
      <c r="T148" s="98"/>
      <c r="U148" s="107"/>
      <c r="V148" s="98"/>
      <c r="W148" s="98"/>
    </row>
    <row r="149" spans="1:23" x14ac:dyDescent="0.35">
      <c r="A149" s="8">
        <v>142</v>
      </c>
      <c r="B149" s="20" t="s">
        <v>62</v>
      </c>
      <c r="C149" s="17" t="s">
        <v>6</v>
      </c>
      <c r="D149" s="15">
        <f t="shared" si="25"/>
        <v>1650</v>
      </c>
      <c r="E149" s="15">
        <v>1650</v>
      </c>
      <c r="F149" s="15">
        <f t="shared" si="26"/>
        <v>1980</v>
      </c>
      <c r="G149" s="16">
        <v>8</v>
      </c>
      <c r="H149" s="15">
        <f t="shared" si="24"/>
        <v>15840</v>
      </c>
      <c r="I149" s="16">
        <v>8</v>
      </c>
      <c r="J149" s="16"/>
      <c r="K149" s="16">
        <v>8</v>
      </c>
      <c r="L149" s="55" t="s">
        <v>162</v>
      </c>
      <c r="M149" s="74" t="s">
        <v>189</v>
      </c>
      <c r="N149" s="63" t="s">
        <v>183</v>
      </c>
      <c r="O149" s="83"/>
      <c r="P149" s="91">
        <v>1100059274</v>
      </c>
      <c r="Q149" s="92" t="s">
        <v>310</v>
      </c>
      <c r="R149" s="93">
        <v>8</v>
      </c>
      <c r="S149" s="91" t="s">
        <v>311</v>
      </c>
      <c r="T149" s="83"/>
      <c r="U149" s="81" t="s">
        <v>201</v>
      </c>
      <c r="V149" s="83"/>
      <c r="W149" s="83"/>
    </row>
    <row r="150" spans="1:23" x14ac:dyDescent="0.35">
      <c r="A150" s="8">
        <v>143</v>
      </c>
      <c r="B150" s="20" t="s">
        <v>63</v>
      </c>
      <c r="C150" s="17" t="s">
        <v>6</v>
      </c>
      <c r="D150" s="15">
        <f t="shared" si="25"/>
        <v>13</v>
      </c>
      <c r="E150" s="15">
        <v>13</v>
      </c>
      <c r="F150" s="15">
        <f t="shared" si="26"/>
        <v>15.6</v>
      </c>
      <c r="G150" s="16">
        <v>12</v>
      </c>
      <c r="H150" s="15">
        <f t="shared" si="24"/>
        <v>187.2</v>
      </c>
      <c r="I150" s="16"/>
      <c r="J150" s="16">
        <v>12</v>
      </c>
      <c r="K150" s="15"/>
      <c r="L150" s="55" t="s">
        <v>162</v>
      </c>
      <c r="M150" s="74" t="s">
        <v>189</v>
      </c>
      <c r="N150" s="63" t="s">
        <v>183</v>
      </c>
      <c r="O150" s="98"/>
      <c r="P150" s="98"/>
      <c r="Q150" s="106"/>
      <c r="R150" s="98"/>
      <c r="S150" s="98"/>
      <c r="T150" s="98"/>
      <c r="U150" s="107"/>
      <c r="V150" s="98"/>
      <c r="W150" s="98"/>
    </row>
    <row r="151" spans="1:23" x14ac:dyDescent="0.35">
      <c r="A151" s="8">
        <v>144</v>
      </c>
      <c r="B151" s="20" t="s">
        <v>64</v>
      </c>
      <c r="C151" s="17" t="s">
        <v>6</v>
      </c>
      <c r="D151" s="15">
        <f t="shared" si="25"/>
        <v>285</v>
      </c>
      <c r="E151" s="15">
        <v>285</v>
      </c>
      <c r="F151" s="15">
        <f t="shared" si="26"/>
        <v>342</v>
      </c>
      <c r="G151" s="16">
        <v>24</v>
      </c>
      <c r="H151" s="15">
        <f t="shared" si="24"/>
        <v>8208</v>
      </c>
      <c r="I151" s="16"/>
      <c r="J151" s="16">
        <v>24</v>
      </c>
      <c r="K151" s="15"/>
      <c r="L151" s="55" t="s">
        <v>162</v>
      </c>
      <c r="M151" s="74" t="s">
        <v>189</v>
      </c>
      <c r="N151" s="63" t="s">
        <v>183</v>
      </c>
      <c r="O151" s="98"/>
      <c r="P151" s="98"/>
      <c r="Q151" s="106"/>
      <c r="R151" s="98"/>
      <c r="S151" s="98"/>
      <c r="T151" s="98"/>
      <c r="U151" s="107"/>
      <c r="V151" s="98"/>
      <c r="W151" s="98"/>
    </row>
    <row r="152" spans="1:23" ht="28.3" x14ac:dyDescent="0.35">
      <c r="A152" s="8">
        <v>145</v>
      </c>
      <c r="B152" s="20" t="s">
        <v>97</v>
      </c>
      <c r="C152" s="17" t="s">
        <v>5</v>
      </c>
      <c r="D152" s="15">
        <f t="shared" si="25"/>
        <v>665</v>
      </c>
      <c r="E152" s="15">
        <v>665</v>
      </c>
      <c r="F152" s="15">
        <f t="shared" si="26"/>
        <v>798</v>
      </c>
      <c r="G152" s="16">
        <v>24</v>
      </c>
      <c r="H152" s="15">
        <f t="shared" si="24"/>
        <v>19152</v>
      </c>
      <c r="I152" s="16">
        <v>24</v>
      </c>
      <c r="J152" s="16"/>
      <c r="K152" s="15"/>
      <c r="L152" s="55" t="s">
        <v>162</v>
      </c>
      <c r="M152" s="74" t="s">
        <v>189</v>
      </c>
      <c r="N152" s="63" t="s">
        <v>183</v>
      </c>
      <c r="O152" s="62" t="s">
        <v>229</v>
      </c>
      <c r="P152" s="95">
        <v>1100053546</v>
      </c>
      <c r="Q152" s="96" t="s">
        <v>230</v>
      </c>
      <c r="R152" s="95">
        <v>24</v>
      </c>
      <c r="S152" s="95" t="s">
        <v>5</v>
      </c>
      <c r="T152" s="89" t="s">
        <v>357</v>
      </c>
      <c r="U152" s="90"/>
      <c r="V152" s="63"/>
      <c r="W152" s="89">
        <v>1500002043</v>
      </c>
    </row>
    <row r="153" spans="1:23" x14ac:dyDescent="0.35">
      <c r="A153" s="8">
        <v>146</v>
      </c>
      <c r="B153" s="20" t="s">
        <v>98</v>
      </c>
      <c r="C153" s="17" t="s">
        <v>17</v>
      </c>
      <c r="D153" s="15">
        <f t="shared" si="25"/>
        <v>475</v>
      </c>
      <c r="E153" s="15">
        <v>475</v>
      </c>
      <c r="F153" s="15">
        <f t="shared" si="26"/>
        <v>570</v>
      </c>
      <c r="G153" s="16">
        <v>0.8</v>
      </c>
      <c r="H153" s="15">
        <f t="shared" si="24"/>
        <v>456</v>
      </c>
      <c r="I153" s="16"/>
      <c r="J153" s="16">
        <v>0.8</v>
      </c>
      <c r="K153" s="15"/>
      <c r="L153" s="55" t="s">
        <v>162</v>
      </c>
      <c r="M153" s="74" t="s">
        <v>189</v>
      </c>
      <c r="N153" s="63" t="s">
        <v>183</v>
      </c>
      <c r="O153" s="98"/>
      <c r="P153" s="98"/>
      <c r="Q153" s="106"/>
      <c r="R153" s="98"/>
      <c r="S153" s="98"/>
      <c r="T153" s="98"/>
      <c r="U153" s="107"/>
      <c r="V153" s="98"/>
      <c r="W153" s="98"/>
    </row>
    <row r="154" spans="1:23" ht="21.45" x14ac:dyDescent="0.35">
      <c r="A154" s="8">
        <v>147</v>
      </c>
      <c r="B154" s="20" t="s">
        <v>99</v>
      </c>
      <c r="C154" s="17" t="s">
        <v>17</v>
      </c>
      <c r="D154" s="15">
        <f t="shared" si="25"/>
        <v>135</v>
      </c>
      <c r="E154" s="15">
        <v>135</v>
      </c>
      <c r="F154" s="15">
        <f t="shared" si="26"/>
        <v>162</v>
      </c>
      <c r="G154" s="16">
        <v>1.2</v>
      </c>
      <c r="H154" s="15">
        <f t="shared" si="24"/>
        <v>194.4</v>
      </c>
      <c r="I154" s="16">
        <v>1.2</v>
      </c>
      <c r="J154" s="16"/>
      <c r="K154" s="16">
        <v>1.2</v>
      </c>
      <c r="L154" s="55" t="s">
        <v>162</v>
      </c>
      <c r="M154" s="74" t="s">
        <v>189</v>
      </c>
      <c r="N154" s="63" t="s">
        <v>183</v>
      </c>
      <c r="O154" s="83"/>
      <c r="P154" s="91">
        <v>1100044767</v>
      </c>
      <c r="Q154" s="92" t="s">
        <v>306</v>
      </c>
      <c r="R154" s="93">
        <v>1.2</v>
      </c>
      <c r="S154" s="91" t="s">
        <v>211</v>
      </c>
      <c r="T154" s="83"/>
      <c r="U154" s="81" t="s">
        <v>201</v>
      </c>
      <c r="V154" s="83"/>
      <c r="W154" s="83"/>
    </row>
    <row r="155" spans="1:23" x14ac:dyDescent="0.35">
      <c r="A155" s="8">
        <v>148</v>
      </c>
      <c r="B155" s="23" t="s">
        <v>65</v>
      </c>
      <c r="C155" s="17"/>
      <c r="D155" s="15">
        <f t="shared" si="25"/>
        <v>0</v>
      </c>
      <c r="E155" s="15">
        <v>0</v>
      </c>
      <c r="F155" s="15">
        <f t="shared" si="26"/>
        <v>0</v>
      </c>
      <c r="G155" s="16"/>
      <c r="H155" s="15">
        <f t="shared" si="24"/>
        <v>0</v>
      </c>
      <c r="I155" s="16"/>
      <c r="J155" s="16"/>
      <c r="K155" s="15"/>
      <c r="L155" s="55"/>
      <c r="M155" s="66" t="s">
        <v>189</v>
      </c>
      <c r="N155" s="63" t="s">
        <v>183</v>
      </c>
      <c r="O155" s="63"/>
      <c r="P155" s="63"/>
      <c r="Q155" s="64"/>
      <c r="R155" s="63"/>
      <c r="S155" s="63"/>
      <c r="T155" s="63"/>
      <c r="U155" s="65"/>
      <c r="V155" s="63"/>
      <c r="W155" s="63"/>
    </row>
    <row r="156" spans="1:23" x14ac:dyDescent="0.35">
      <c r="A156" s="8">
        <v>149</v>
      </c>
      <c r="B156" s="20" t="s">
        <v>50</v>
      </c>
      <c r="C156" s="17" t="s">
        <v>17</v>
      </c>
      <c r="D156" s="15">
        <f t="shared" si="25"/>
        <v>70</v>
      </c>
      <c r="E156" s="15">
        <v>70</v>
      </c>
      <c r="F156" s="15">
        <f t="shared" si="26"/>
        <v>84</v>
      </c>
      <c r="G156" s="16">
        <v>5.34</v>
      </c>
      <c r="H156" s="15">
        <f t="shared" si="24"/>
        <v>448.56</v>
      </c>
      <c r="I156" s="16"/>
      <c r="J156" s="16">
        <v>5.34</v>
      </c>
      <c r="K156" s="15"/>
      <c r="L156" s="55"/>
      <c r="M156" s="74" t="s">
        <v>189</v>
      </c>
      <c r="N156" s="63" t="s">
        <v>183</v>
      </c>
      <c r="O156" s="98"/>
      <c r="P156" s="98"/>
      <c r="Q156" s="106"/>
      <c r="R156" s="98"/>
      <c r="S156" s="98"/>
      <c r="T156" s="98"/>
      <c r="U156" s="107"/>
      <c r="V156" s="98"/>
      <c r="W156" s="98"/>
    </row>
    <row r="157" spans="1:23" x14ac:dyDescent="0.35">
      <c r="A157" s="8">
        <v>150</v>
      </c>
      <c r="B157" s="20" t="s">
        <v>51</v>
      </c>
      <c r="C157" s="17" t="s">
        <v>17</v>
      </c>
      <c r="D157" s="15">
        <f t="shared" si="25"/>
        <v>68</v>
      </c>
      <c r="E157" s="15">
        <v>68</v>
      </c>
      <c r="F157" s="15">
        <f t="shared" si="26"/>
        <v>81.599999999999994</v>
      </c>
      <c r="G157" s="16">
        <v>0.03</v>
      </c>
      <c r="H157" s="15">
        <f t="shared" si="24"/>
        <v>2.448</v>
      </c>
      <c r="I157" s="16"/>
      <c r="J157" s="16">
        <v>0.03</v>
      </c>
      <c r="K157" s="15"/>
      <c r="L157" s="55" t="s">
        <v>162</v>
      </c>
      <c r="M157" s="74" t="s">
        <v>189</v>
      </c>
      <c r="N157" s="63" t="s">
        <v>183</v>
      </c>
      <c r="O157" s="98"/>
      <c r="P157" s="98"/>
      <c r="Q157" s="106"/>
      <c r="R157" s="98"/>
      <c r="S157" s="98"/>
      <c r="T157" s="98"/>
      <c r="U157" s="107"/>
      <c r="V157" s="98"/>
      <c r="W157" s="98"/>
    </row>
    <row r="158" spans="1:23" x14ac:dyDescent="0.35">
      <c r="A158" s="8">
        <v>151</v>
      </c>
      <c r="B158" s="20" t="s">
        <v>52</v>
      </c>
      <c r="C158" s="17" t="s">
        <v>6</v>
      </c>
      <c r="D158" s="15">
        <f t="shared" si="25"/>
        <v>34</v>
      </c>
      <c r="E158" s="15">
        <v>34</v>
      </c>
      <c r="F158" s="15">
        <f t="shared" si="26"/>
        <v>40.799999999999997</v>
      </c>
      <c r="G158" s="16">
        <v>4</v>
      </c>
      <c r="H158" s="15">
        <f t="shared" si="24"/>
        <v>163.19999999999999</v>
      </c>
      <c r="I158" s="16"/>
      <c r="J158" s="16">
        <v>4</v>
      </c>
      <c r="K158" s="15"/>
      <c r="L158" s="55" t="s">
        <v>162</v>
      </c>
      <c r="M158" s="74" t="s">
        <v>189</v>
      </c>
      <c r="N158" s="63" t="s">
        <v>183</v>
      </c>
      <c r="O158" s="98"/>
      <c r="P158" s="98"/>
      <c r="Q158" s="106"/>
      <c r="R158" s="98"/>
      <c r="S158" s="98"/>
      <c r="T158" s="98"/>
      <c r="U158" s="107"/>
      <c r="V158" s="98"/>
      <c r="W158" s="98"/>
    </row>
    <row r="159" spans="1:23" x14ac:dyDescent="0.35">
      <c r="A159" s="8">
        <v>152</v>
      </c>
      <c r="B159" s="20" t="s">
        <v>53</v>
      </c>
      <c r="C159" s="17" t="s">
        <v>6</v>
      </c>
      <c r="D159" s="15">
        <f t="shared" si="25"/>
        <v>20</v>
      </c>
      <c r="E159" s="15">
        <v>20</v>
      </c>
      <c r="F159" s="15">
        <f t="shared" si="26"/>
        <v>24</v>
      </c>
      <c r="G159" s="16">
        <v>4</v>
      </c>
      <c r="H159" s="15">
        <f t="shared" si="24"/>
        <v>96</v>
      </c>
      <c r="I159" s="16"/>
      <c r="J159" s="16">
        <v>4</v>
      </c>
      <c r="K159" s="15"/>
      <c r="L159" s="55" t="s">
        <v>162</v>
      </c>
      <c r="M159" s="74" t="s">
        <v>189</v>
      </c>
      <c r="N159" s="63" t="s">
        <v>183</v>
      </c>
      <c r="O159" s="98"/>
      <c r="P159" s="98"/>
      <c r="Q159" s="106"/>
      <c r="R159" s="98"/>
      <c r="S159" s="98"/>
      <c r="T159" s="98"/>
      <c r="U159" s="107"/>
      <c r="V159" s="98"/>
      <c r="W159" s="98"/>
    </row>
    <row r="160" spans="1:23" ht="41.25" customHeight="1" x14ac:dyDescent="0.35">
      <c r="A160" s="8">
        <v>153</v>
      </c>
      <c r="B160" s="9" t="s">
        <v>128</v>
      </c>
      <c r="C160" s="17"/>
      <c r="D160" s="15"/>
      <c r="E160" s="15"/>
      <c r="F160" s="15"/>
      <c r="G160" s="16"/>
      <c r="H160" s="11"/>
      <c r="I160" s="15"/>
      <c r="J160" s="16"/>
      <c r="K160" s="15"/>
      <c r="L160" s="55"/>
      <c r="M160" s="66" t="s">
        <v>190</v>
      </c>
      <c r="N160" s="63" t="s">
        <v>183</v>
      </c>
      <c r="O160" s="63"/>
      <c r="P160" s="63"/>
      <c r="Q160" s="64"/>
      <c r="R160" s="63"/>
      <c r="S160" s="63"/>
      <c r="T160" s="63"/>
      <c r="U160" s="65"/>
      <c r="V160" s="63"/>
      <c r="W160" s="63"/>
    </row>
    <row r="161" spans="1:23" ht="21.45" x14ac:dyDescent="0.35">
      <c r="A161" s="8">
        <v>154</v>
      </c>
      <c r="B161" s="20" t="s">
        <v>166</v>
      </c>
      <c r="C161" s="17" t="s">
        <v>17</v>
      </c>
      <c r="D161" s="15">
        <f t="shared" ref="D161:D204" si="27">E161</f>
        <v>120</v>
      </c>
      <c r="E161" s="15">
        <v>120</v>
      </c>
      <c r="F161" s="15">
        <f t="shared" ref="F161:F204" si="28">E161*1.2</f>
        <v>144</v>
      </c>
      <c r="G161" s="16">
        <v>157</v>
      </c>
      <c r="H161" s="15">
        <f t="shared" si="24"/>
        <v>22608</v>
      </c>
      <c r="I161" s="16">
        <v>157</v>
      </c>
      <c r="J161" s="16"/>
      <c r="K161" s="15"/>
      <c r="L161" s="55" t="s">
        <v>162</v>
      </c>
      <c r="M161" s="74" t="s">
        <v>190</v>
      </c>
      <c r="N161" s="63" t="s">
        <v>183</v>
      </c>
      <c r="O161" s="89" t="s">
        <v>300</v>
      </c>
      <c r="P161" s="89">
        <v>1100080563</v>
      </c>
      <c r="Q161" s="100" t="s">
        <v>301</v>
      </c>
      <c r="R161" s="89">
        <v>0.161</v>
      </c>
      <c r="S161" s="89" t="s">
        <v>205</v>
      </c>
      <c r="T161" s="89" t="s">
        <v>303</v>
      </c>
      <c r="U161" s="90"/>
      <c r="V161" s="63"/>
      <c r="W161" s="89">
        <v>1500002043</v>
      </c>
    </row>
    <row r="162" spans="1:23" x14ac:dyDescent="0.35">
      <c r="A162" s="8">
        <v>155</v>
      </c>
      <c r="B162" s="20" t="s">
        <v>167</v>
      </c>
      <c r="C162" s="17" t="s">
        <v>17</v>
      </c>
      <c r="D162" s="15">
        <f t="shared" si="27"/>
        <v>110</v>
      </c>
      <c r="E162" s="15">
        <v>110</v>
      </c>
      <c r="F162" s="15">
        <f t="shared" si="28"/>
        <v>132</v>
      </c>
      <c r="G162" s="16">
        <v>126.4</v>
      </c>
      <c r="H162" s="15">
        <f t="shared" si="24"/>
        <v>16684.8</v>
      </c>
      <c r="I162" s="16">
        <v>126.4</v>
      </c>
      <c r="J162" s="16"/>
      <c r="K162" s="15"/>
      <c r="L162" s="55" t="s">
        <v>162</v>
      </c>
      <c r="M162" s="74" t="s">
        <v>190</v>
      </c>
      <c r="N162" s="63" t="s">
        <v>183</v>
      </c>
      <c r="O162" s="89" t="s">
        <v>304</v>
      </c>
      <c r="P162" s="89">
        <v>1100082838</v>
      </c>
      <c r="Q162" s="100" t="s">
        <v>305</v>
      </c>
      <c r="R162" s="89">
        <v>0.127</v>
      </c>
      <c r="S162" s="89" t="s">
        <v>205</v>
      </c>
      <c r="T162" s="89" t="s">
        <v>303</v>
      </c>
      <c r="U162" s="90"/>
      <c r="V162" s="63"/>
      <c r="W162" s="89">
        <v>1500002043</v>
      </c>
    </row>
    <row r="163" spans="1:23" ht="17.25" customHeight="1" x14ac:dyDescent="0.35">
      <c r="A163" s="8">
        <v>156</v>
      </c>
      <c r="B163" s="24" t="s">
        <v>43</v>
      </c>
      <c r="C163" s="17"/>
      <c r="D163" s="15"/>
      <c r="E163" s="15"/>
      <c r="F163" s="15"/>
      <c r="G163" s="16"/>
      <c r="H163" s="11"/>
      <c r="I163" s="16"/>
      <c r="J163" s="16"/>
      <c r="K163" s="15"/>
      <c r="L163" s="55"/>
      <c r="M163" s="66" t="s">
        <v>190</v>
      </c>
      <c r="N163" s="63" t="s">
        <v>183</v>
      </c>
      <c r="O163" s="63"/>
      <c r="P163" s="63"/>
      <c r="Q163" s="64"/>
      <c r="R163" s="63"/>
      <c r="S163" s="63"/>
      <c r="T163" s="63"/>
      <c r="U163" s="65"/>
      <c r="V163" s="63"/>
      <c r="W163" s="63"/>
    </row>
    <row r="164" spans="1:23" ht="21.45" x14ac:dyDescent="0.35">
      <c r="A164" s="8">
        <v>157</v>
      </c>
      <c r="B164" s="20" t="s">
        <v>100</v>
      </c>
      <c r="C164" s="17" t="s">
        <v>17</v>
      </c>
      <c r="D164" s="15">
        <f t="shared" si="27"/>
        <v>120</v>
      </c>
      <c r="E164" s="15">
        <v>120</v>
      </c>
      <c r="F164" s="15">
        <f t="shared" si="28"/>
        <v>144</v>
      </c>
      <c r="G164" s="16">
        <v>3.45</v>
      </c>
      <c r="H164" s="15">
        <f t="shared" si="24"/>
        <v>496.8</v>
      </c>
      <c r="I164" s="16">
        <v>3.45</v>
      </c>
      <c r="J164" s="16"/>
      <c r="K164" s="15"/>
      <c r="L164" s="55" t="s">
        <v>162</v>
      </c>
      <c r="M164" s="74" t="s">
        <v>190</v>
      </c>
      <c r="N164" s="63" t="s">
        <v>183</v>
      </c>
      <c r="O164" s="89" t="s">
        <v>300</v>
      </c>
      <c r="P164" s="89">
        <v>1100080563</v>
      </c>
      <c r="Q164" s="100" t="s">
        <v>301</v>
      </c>
      <c r="R164" s="89" t="s">
        <v>302</v>
      </c>
      <c r="S164" s="89" t="s">
        <v>205</v>
      </c>
      <c r="T164" s="89"/>
      <c r="U164" s="90"/>
      <c r="V164" s="63"/>
      <c r="W164" s="89">
        <v>1500002043</v>
      </c>
    </row>
    <row r="165" spans="1:23" x14ac:dyDescent="0.35">
      <c r="A165" s="8">
        <v>158</v>
      </c>
      <c r="B165" s="13" t="s">
        <v>54</v>
      </c>
      <c r="C165" s="14" t="s">
        <v>6</v>
      </c>
      <c r="D165" s="15">
        <f t="shared" si="27"/>
        <v>13</v>
      </c>
      <c r="E165" s="15">
        <v>13</v>
      </c>
      <c r="F165" s="15">
        <f t="shared" si="28"/>
        <v>15.6</v>
      </c>
      <c r="G165" s="16">
        <v>2</v>
      </c>
      <c r="H165" s="15">
        <f t="shared" ref="H165:H170" si="29">G165*F165</f>
        <v>31.2</v>
      </c>
      <c r="I165" s="16"/>
      <c r="J165" s="16">
        <v>2</v>
      </c>
      <c r="K165" s="15"/>
      <c r="L165" s="55" t="s">
        <v>162</v>
      </c>
      <c r="M165" s="74" t="s">
        <v>190</v>
      </c>
      <c r="N165" s="63" t="s">
        <v>183</v>
      </c>
      <c r="O165" s="98"/>
      <c r="P165" s="98"/>
      <c r="Q165" s="106"/>
      <c r="R165" s="98"/>
      <c r="S165" s="98"/>
      <c r="T165" s="98"/>
      <c r="U165" s="107"/>
      <c r="V165" s="98"/>
      <c r="W165" s="98"/>
    </row>
    <row r="166" spans="1:23" x14ac:dyDescent="0.35">
      <c r="A166" s="8">
        <v>159</v>
      </c>
      <c r="B166" s="20" t="s">
        <v>55</v>
      </c>
      <c r="C166" s="17" t="s">
        <v>6</v>
      </c>
      <c r="D166" s="15">
        <f t="shared" si="27"/>
        <v>5</v>
      </c>
      <c r="E166" s="15">
        <v>5</v>
      </c>
      <c r="F166" s="15">
        <f t="shared" si="28"/>
        <v>6</v>
      </c>
      <c r="G166" s="16">
        <v>2</v>
      </c>
      <c r="H166" s="15">
        <f t="shared" si="29"/>
        <v>12</v>
      </c>
      <c r="I166" s="16"/>
      <c r="J166" s="16">
        <v>2</v>
      </c>
      <c r="K166" s="15"/>
      <c r="L166" s="55" t="s">
        <v>162</v>
      </c>
      <c r="M166" s="74" t="s">
        <v>190</v>
      </c>
      <c r="N166" s="63" t="s">
        <v>183</v>
      </c>
      <c r="O166" s="98"/>
      <c r="P166" s="98"/>
      <c r="Q166" s="106"/>
      <c r="R166" s="98"/>
      <c r="S166" s="98"/>
      <c r="T166" s="98"/>
      <c r="U166" s="107"/>
      <c r="V166" s="98"/>
      <c r="W166" s="98"/>
    </row>
    <row r="167" spans="1:23" x14ac:dyDescent="0.35">
      <c r="A167" s="8">
        <v>160</v>
      </c>
      <c r="B167" s="20" t="s">
        <v>34</v>
      </c>
      <c r="C167" s="17" t="s">
        <v>6</v>
      </c>
      <c r="D167" s="15">
        <f t="shared" si="27"/>
        <v>39</v>
      </c>
      <c r="E167" s="15">
        <v>39</v>
      </c>
      <c r="F167" s="15">
        <f t="shared" si="28"/>
        <v>46.8</v>
      </c>
      <c r="G167" s="16">
        <v>2</v>
      </c>
      <c r="H167" s="15">
        <f t="shared" si="29"/>
        <v>93.6</v>
      </c>
      <c r="I167" s="16"/>
      <c r="J167" s="16">
        <v>2</v>
      </c>
      <c r="K167" s="15"/>
      <c r="L167" s="55" t="s">
        <v>162</v>
      </c>
      <c r="M167" s="74" t="s">
        <v>190</v>
      </c>
      <c r="N167" s="63" t="s">
        <v>183</v>
      </c>
      <c r="O167" s="98"/>
      <c r="P167" s="98"/>
      <c r="Q167" s="106"/>
      <c r="R167" s="98"/>
      <c r="S167" s="98"/>
      <c r="T167" s="98"/>
      <c r="U167" s="107"/>
      <c r="V167" s="98"/>
      <c r="W167" s="98"/>
    </row>
    <row r="168" spans="1:23" x14ac:dyDescent="0.35">
      <c r="A168" s="8">
        <v>161</v>
      </c>
      <c r="B168" s="13" t="s">
        <v>27</v>
      </c>
      <c r="C168" s="14" t="s">
        <v>6</v>
      </c>
      <c r="D168" s="15">
        <f t="shared" si="27"/>
        <v>25</v>
      </c>
      <c r="E168" s="15">
        <v>25</v>
      </c>
      <c r="F168" s="15">
        <f t="shared" si="28"/>
        <v>30</v>
      </c>
      <c r="G168" s="16">
        <v>2</v>
      </c>
      <c r="H168" s="15">
        <f t="shared" si="29"/>
        <v>60</v>
      </c>
      <c r="I168" s="16"/>
      <c r="J168" s="16">
        <v>2</v>
      </c>
      <c r="K168" s="15"/>
      <c r="L168" s="55" t="s">
        <v>162</v>
      </c>
      <c r="M168" s="74" t="s">
        <v>190</v>
      </c>
      <c r="N168" s="63" t="s">
        <v>183</v>
      </c>
      <c r="O168" s="98"/>
      <c r="P168" s="98"/>
      <c r="Q168" s="106"/>
      <c r="R168" s="98"/>
      <c r="S168" s="98"/>
      <c r="T168" s="98"/>
      <c r="U168" s="107"/>
      <c r="V168" s="98"/>
      <c r="W168" s="98"/>
    </row>
    <row r="169" spans="1:23" ht="28.3" x14ac:dyDescent="0.35">
      <c r="A169" s="8">
        <v>162</v>
      </c>
      <c r="B169" s="20" t="s">
        <v>101</v>
      </c>
      <c r="C169" s="17" t="s">
        <v>17</v>
      </c>
      <c r="D169" s="15">
        <f t="shared" si="27"/>
        <v>60</v>
      </c>
      <c r="E169" s="15">
        <v>60</v>
      </c>
      <c r="F169" s="15">
        <f t="shared" si="28"/>
        <v>72</v>
      </c>
      <c r="G169" s="16">
        <v>0.96</v>
      </c>
      <c r="H169" s="15">
        <f t="shared" si="29"/>
        <v>69.12</v>
      </c>
      <c r="I169" s="16"/>
      <c r="J169" s="16">
        <v>0.96</v>
      </c>
      <c r="K169" s="15"/>
      <c r="L169" s="55" t="s">
        <v>162</v>
      </c>
      <c r="M169" s="74" t="s">
        <v>190</v>
      </c>
      <c r="N169" s="63" t="s">
        <v>183</v>
      </c>
      <c r="O169" s="98"/>
      <c r="P169" s="98"/>
      <c r="Q169" s="106"/>
      <c r="R169" s="98"/>
      <c r="S169" s="98"/>
      <c r="T169" s="98"/>
      <c r="U169" s="107"/>
      <c r="V169" s="98"/>
      <c r="W169" s="98"/>
    </row>
    <row r="170" spans="1:23" ht="21.45" x14ac:dyDescent="0.35">
      <c r="A170" s="8">
        <v>163</v>
      </c>
      <c r="B170" s="20" t="s">
        <v>102</v>
      </c>
      <c r="C170" s="17" t="s">
        <v>5</v>
      </c>
      <c r="D170" s="15">
        <f t="shared" si="27"/>
        <v>178</v>
      </c>
      <c r="E170" s="15">
        <v>178</v>
      </c>
      <c r="F170" s="15">
        <f t="shared" si="28"/>
        <v>213.6</v>
      </c>
      <c r="G170" s="16">
        <v>6.4</v>
      </c>
      <c r="H170" s="15">
        <f t="shared" si="29"/>
        <v>1367.04</v>
      </c>
      <c r="I170" s="15">
        <f>0.8*8</f>
        <v>6.4</v>
      </c>
      <c r="J170" s="16"/>
      <c r="K170" s="122">
        <v>6.4</v>
      </c>
      <c r="L170" s="55" t="s">
        <v>162</v>
      </c>
      <c r="M170" s="74" t="s">
        <v>190</v>
      </c>
      <c r="N170" s="63" t="s">
        <v>183</v>
      </c>
      <c r="O170" s="83"/>
      <c r="P170" s="91">
        <v>1100073830</v>
      </c>
      <c r="Q170" s="92" t="s">
        <v>312</v>
      </c>
      <c r="R170" s="93">
        <v>6.4</v>
      </c>
      <c r="S170" s="91" t="s">
        <v>227</v>
      </c>
      <c r="T170" s="83"/>
      <c r="U170" s="81" t="s">
        <v>201</v>
      </c>
      <c r="V170" s="83"/>
      <c r="W170" s="83"/>
    </row>
    <row r="171" spans="1:23" ht="38.25" customHeight="1" x14ac:dyDescent="0.35">
      <c r="A171" s="8">
        <v>164</v>
      </c>
      <c r="B171" s="9" t="s">
        <v>129</v>
      </c>
      <c r="C171" s="17"/>
      <c r="D171" s="15"/>
      <c r="E171" s="15"/>
      <c r="F171" s="15"/>
      <c r="G171" s="16"/>
      <c r="H171" s="11"/>
      <c r="I171" s="16"/>
      <c r="J171" s="15"/>
      <c r="K171" s="15"/>
      <c r="L171" s="55" t="s">
        <v>162</v>
      </c>
      <c r="M171" s="66" t="s">
        <v>191</v>
      </c>
      <c r="N171" s="63" t="s">
        <v>183</v>
      </c>
      <c r="O171" s="63"/>
      <c r="P171" s="63"/>
      <c r="Q171" s="64"/>
      <c r="R171" s="63"/>
      <c r="S171" s="63"/>
      <c r="T171" s="63"/>
      <c r="U171" s="65"/>
      <c r="V171" s="63"/>
      <c r="W171" s="63"/>
    </row>
    <row r="172" spans="1:23" ht="42.45" x14ac:dyDescent="0.35">
      <c r="A172" s="8">
        <v>165</v>
      </c>
      <c r="B172" s="20" t="s">
        <v>103</v>
      </c>
      <c r="C172" s="17" t="s">
        <v>6</v>
      </c>
      <c r="D172" s="15">
        <f t="shared" si="27"/>
        <v>19500</v>
      </c>
      <c r="E172" s="15">
        <v>19500</v>
      </c>
      <c r="F172" s="15">
        <f t="shared" si="28"/>
        <v>23400</v>
      </c>
      <c r="G172" s="16">
        <v>2</v>
      </c>
      <c r="H172" s="15">
        <f t="shared" ref="H172:H192" si="30">G172*F172</f>
        <v>46800</v>
      </c>
      <c r="I172" s="16">
        <v>2</v>
      </c>
      <c r="J172" s="15"/>
      <c r="K172" s="15">
        <v>1</v>
      </c>
      <c r="L172" s="55" t="s">
        <v>162</v>
      </c>
      <c r="M172" s="74" t="s">
        <v>191</v>
      </c>
      <c r="N172" s="63" t="s">
        <v>183</v>
      </c>
      <c r="O172" s="89" t="s">
        <v>256</v>
      </c>
      <c r="P172" s="89">
        <v>1100081020</v>
      </c>
      <c r="Q172" s="100" t="s">
        <v>257</v>
      </c>
      <c r="R172" s="89">
        <v>1</v>
      </c>
      <c r="S172" s="89" t="s">
        <v>6</v>
      </c>
      <c r="T172" s="62" t="s">
        <v>359</v>
      </c>
      <c r="U172" s="81" t="s">
        <v>201</v>
      </c>
      <c r="V172" s="63"/>
      <c r="W172" s="89">
        <v>1500002043</v>
      </c>
    </row>
    <row r="173" spans="1:23" x14ac:dyDescent="0.35">
      <c r="A173" s="8">
        <v>166</v>
      </c>
      <c r="B173" s="20" t="s">
        <v>56</v>
      </c>
      <c r="C173" s="17" t="s">
        <v>6</v>
      </c>
      <c r="D173" s="15">
        <f t="shared" si="27"/>
        <v>6750</v>
      </c>
      <c r="E173" s="15">
        <v>6750</v>
      </c>
      <c r="F173" s="15">
        <f t="shared" si="28"/>
        <v>8100</v>
      </c>
      <c r="G173" s="16">
        <v>2</v>
      </c>
      <c r="H173" s="15">
        <f t="shared" si="30"/>
        <v>16200</v>
      </c>
      <c r="I173" s="16">
        <v>2</v>
      </c>
      <c r="J173" s="15"/>
      <c r="K173" s="16">
        <v>2</v>
      </c>
      <c r="L173" s="55" t="s">
        <v>162</v>
      </c>
      <c r="M173" s="74" t="s">
        <v>191</v>
      </c>
      <c r="N173" s="63" t="s">
        <v>183</v>
      </c>
      <c r="O173" s="83"/>
      <c r="P173" s="91">
        <v>1100042956</v>
      </c>
      <c r="Q173" s="92" t="s">
        <v>353</v>
      </c>
      <c r="R173" s="93">
        <v>2</v>
      </c>
      <c r="S173" s="91" t="s">
        <v>200</v>
      </c>
      <c r="T173" s="83"/>
      <c r="U173" s="81" t="s">
        <v>201</v>
      </c>
      <c r="V173" s="83"/>
      <c r="W173" s="83"/>
    </row>
    <row r="174" spans="1:23" ht="21.45" x14ac:dyDescent="0.35">
      <c r="A174" s="8">
        <v>167</v>
      </c>
      <c r="B174" s="20" t="s">
        <v>104</v>
      </c>
      <c r="C174" s="17" t="s">
        <v>5</v>
      </c>
      <c r="D174" s="15">
        <f t="shared" si="27"/>
        <v>68</v>
      </c>
      <c r="E174" s="15">
        <v>68</v>
      </c>
      <c r="F174" s="15">
        <f t="shared" si="28"/>
        <v>81.599999999999994</v>
      </c>
      <c r="G174" s="16">
        <v>135</v>
      </c>
      <c r="H174" s="15">
        <f t="shared" si="30"/>
        <v>11016</v>
      </c>
      <c r="I174" s="16">
        <v>135</v>
      </c>
      <c r="J174" s="16"/>
      <c r="K174" s="16">
        <v>135</v>
      </c>
      <c r="L174" s="55" t="s">
        <v>162</v>
      </c>
      <c r="M174" s="74" t="s">
        <v>191</v>
      </c>
      <c r="N174" s="63" t="s">
        <v>183</v>
      </c>
      <c r="O174" s="83"/>
      <c r="P174" s="83">
        <v>1100067673</v>
      </c>
      <c r="Q174" s="84" t="s">
        <v>233</v>
      </c>
      <c r="R174" s="83">
        <v>135</v>
      </c>
      <c r="S174" s="83" t="s">
        <v>227</v>
      </c>
      <c r="T174" s="83"/>
      <c r="U174" s="81" t="s">
        <v>201</v>
      </c>
      <c r="V174" s="83"/>
      <c r="W174" s="83"/>
    </row>
    <row r="175" spans="1:23" ht="21.45" x14ac:dyDescent="0.35">
      <c r="A175" s="8">
        <v>168</v>
      </c>
      <c r="B175" s="20" t="s">
        <v>168</v>
      </c>
      <c r="C175" s="17" t="s">
        <v>5</v>
      </c>
      <c r="D175" s="15">
        <f t="shared" si="27"/>
        <v>100</v>
      </c>
      <c r="E175" s="15">
        <v>100</v>
      </c>
      <c r="F175" s="15">
        <f t="shared" si="28"/>
        <v>120</v>
      </c>
      <c r="G175" s="16">
        <v>150</v>
      </c>
      <c r="H175" s="15">
        <f t="shared" si="30"/>
        <v>18000</v>
      </c>
      <c r="I175" s="16">
        <v>150</v>
      </c>
      <c r="J175" s="16"/>
      <c r="K175" s="16">
        <v>150</v>
      </c>
      <c r="L175" s="55" t="s">
        <v>162</v>
      </c>
      <c r="M175" s="74" t="s">
        <v>191</v>
      </c>
      <c r="N175" s="63" t="s">
        <v>183</v>
      </c>
      <c r="O175" s="83"/>
      <c r="P175" s="91">
        <v>1100004483</v>
      </c>
      <c r="Q175" s="92" t="s">
        <v>234</v>
      </c>
      <c r="R175" s="93">
        <v>150</v>
      </c>
      <c r="S175" s="93" t="s">
        <v>227</v>
      </c>
      <c r="T175" s="83"/>
      <c r="U175" s="81" t="s">
        <v>201</v>
      </c>
      <c r="V175" s="83"/>
      <c r="W175" s="83"/>
    </row>
    <row r="176" spans="1:23" x14ac:dyDescent="0.35">
      <c r="A176" s="8">
        <v>169</v>
      </c>
      <c r="B176" s="20" t="s">
        <v>169</v>
      </c>
      <c r="C176" s="17" t="s">
        <v>5</v>
      </c>
      <c r="D176" s="15">
        <f t="shared" si="27"/>
        <v>44</v>
      </c>
      <c r="E176" s="15">
        <v>44</v>
      </c>
      <c r="F176" s="15">
        <f t="shared" si="28"/>
        <v>52.8</v>
      </c>
      <c r="G176" s="16">
        <v>2</v>
      </c>
      <c r="H176" s="15">
        <f t="shared" si="30"/>
        <v>105.6</v>
      </c>
      <c r="I176" s="16"/>
      <c r="J176" s="16">
        <v>2</v>
      </c>
      <c r="K176" s="15"/>
      <c r="L176" s="55" t="s">
        <v>162</v>
      </c>
      <c r="M176" s="74" t="s">
        <v>191</v>
      </c>
      <c r="N176" s="63" t="s">
        <v>183</v>
      </c>
      <c r="O176" s="98"/>
      <c r="P176" s="98"/>
      <c r="Q176" s="106"/>
      <c r="R176" s="98"/>
      <c r="S176" s="98"/>
      <c r="T176" s="98"/>
      <c r="U176" s="107"/>
      <c r="V176" s="98"/>
      <c r="W176" s="98"/>
    </row>
    <row r="177" spans="1:23" ht="28.3" x14ac:dyDescent="0.35">
      <c r="A177" s="8">
        <v>170</v>
      </c>
      <c r="B177" s="20" t="s">
        <v>406</v>
      </c>
      <c r="C177" s="17" t="s">
        <v>17</v>
      </c>
      <c r="D177" s="15">
        <f t="shared" si="27"/>
        <v>95</v>
      </c>
      <c r="E177" s="15">
        <v>95</v>
      </c>
      <c r="F177" s="15">
        <f t="shared" si="28"/>
        <v>114</v>
      </c>
      <c r="G177" s="16">
        <v>19.920000000000002</v>
      </c>
      <c r="H177" s="15">
        <f t="shared" si="30"/>
        <v>2270.88</v>
      </c>
      <c r="I177" s="16">
        <v>19.920000000000002</v>
      </c>
      <c r="J177" s="16"/>
      <c r="K177" s="15">
        <v>5</v>
      </c>
      <c r="L177" s="55" t="s">
        <v>162</v>
      </c>
      <c r="M177" s="74" t="s">
        <v>191</v>
      </c>
      <c r="N177" s="63" t="s">
        <v>183</v>
      </c>
      <c r="O177" s="89" t="s">
        <v>288</v>
      </c>
      <c r="P177" s="89">
        <v>1100081739</v>
      </c>
      <c r="Q177" s="100" t="s">
        <v>289</v>
      </c>
      <c r="R177" s="104">
        <f>0.02-0.005</f>
        <v>1.4999999999999999E-2</v>
      </c>
      <c r="S177" s="89" t="s">
        <v>205</v>
      </c>
      <c r="T177" s="89" t="s">
        <v>365</v>
      </c>
      <c r="U177" s="81" t="s">
        <v>201</v>
      </c>
      <c r="V177" s="63"/>
      <c r="W177" s="89">
        <v>1500002043</v>
      </c>
    </row>
    <row r="178" spans="1:23" ht="28.3" x14ac:dyDescent="0.35">
      <c r="A178" s="8">
        <v>171</v>
      </c>
      <c r="B178" s="20" t="s">
        <v>66</v>
      </c>
      <c r="C178" s="17" t="s">
        <v>5</v>
      </c>
      <c r="D178" s="15">
        <f t="shared" si="27"/>
        <v>102</v>
      </c>
      <c r="E178" s="15">
        <v>102</v>
      </c>
      <c r="F178" s="15">
        <f t="shared" si="28"/>
        <v>122.39999999999999</v>
      </c>
      <c r="G178" s="16">
        <v>265</v>
      </c>
      <c r="H178" s="15">
        <f t="shared" si="30"/>
        <v>32435.999999999996</v>
      </c>
      <c r="I178" s="16">
        <v>265</v>
      </c>
      <c r="J178" s="16"/>
      <c r="K178" s="15"/>
      <c r="L178" s="55" t="s">
        <v>162</v>
      </c>
      <c r="M178" s="74" t="s">
        <v>191</v>
      </c>
      <c r="N178" s="63" t="s">
        <v>183</v>
      </c>
      <c r="O178" s="89" t="s">
        <v>296</v>
      </c>
      <c r="P178" s="89">
        <v>1100031411</v>
      </c>
      <c r="Q178" s="100" t="s">
        <v>297</v>
      </c>
      <c r="R178" s="89">
        <v>265</v>
      </c>
      <c r="S178" s="89" t="s">
        <v>5</v>
      </c>
      <c r="T178" s="89" t="s">
        <v>364</v>
      </c>
      <c r="U178" s="90"/>
      <c r="V178" s="63"/>
      <c r="W178" s="89">
        <v>1500002043</v>
      </c>
    </row>
    <row r="179" spans="1:23" x14ac:dyDescent="0.35">
      <c r="A179" s="8">
        <v>172</v>
      </c>
      <c r="B179" s="20" t="s">
        <v>24</v>
      </c>
      <c r="C179" s="17" t="s">
        <v>5</v>
      </c>
      <c r="D179" s="15">
        <f t="shared" si="27"/>
        <v>55</v>
      </c>
      <c r="E179" s="15">
        <v>55</v>
      </c>
      <c r="F179" s="15">
        <f t="shared" si="28"/>
        <v>66</v>
      </c>
      <c r="G179" s="16">
        <v>14</v>
      </c>
      <c r="H179" s="15">
        <f t="shared" si="30"/>
        <v>924</v>
      </c>
      <c r="I179" s="16"/>
      <c r="J179" s="16">
        <v>14</v>
      </c>
      <c r="K179" s="15"/>
      <c r="L179" s="55" t="s">
        <v>162</v>
      </c>
      <c r="M179" s="74" t="s">
        <v>191</v>
      </c>
      <c r="N179" s="63" t="s">
        <v>183</v>
      </c>
      <c r="O179" s="98"/>
      <c r="P179" s="98"/>
      <c r="Q179" s="106"/>
      <c r="R179" s="98"/>
      <c r="S179" s="98"/>
      <c r="T179" s="98"/>
      <c r="U179" s="107"/>
      <c r="V179" s="98"/>
      <c r="W179" s="98"/>
    </row>
    <row r="180" spans="1:23" x14ac:dyDescent="0.35">
      <c r="A180" s="8">
        <v>173</v>
      </c>
      <c r="B180" s="20" t="s">
        <v>25</v>
      </c>
      <c r="C180" s="10" t="s">
        <v>17</v>
      </c>
      <c r="D180" s="15">
        <f t="shared" si="27"/>
        <v>619</v>
      </c>
      <c r="E180" s="15">
        <v>619</v>
      </c>
      <c r="F180" s="15">
        <f t="shared" si="28"/>
        <v>742.8</v>
      </c>
      <c r="G180" s="16">
        <v>3</v>
      </c>
      <c r="H180" s="15">
        <f t="shared" si="30"/>
        <v>2228.3999999999996</v>
      </c>
      <c r="I180" s="119">
        <f>6*0.59/1000</f>
        <v>3.5400000000000002E-3</v>
      </c>
      <c r="J180" s="16"/>
      <c r="K180" s="123" t="s">
        <v>291</v>
      </c>
      <c r="L180" s="55" t="s">
        <v>162</v>
      </c>
      <c r="M180" s="74" t="s">
        <v>191</v>
      </c>
      <c r="N180" s="63" t="s">
        <v>183</v>
      </c>
      <c r="O180" s="83" t="s">
        <v>290</v>
      </c>
      <c r="P180" s="91">
        <v>1100037173</v>
      </c>
      <c r="Q180" s="92" t="s">
        <v>292</v>
      </c>
      <c r="R180" s="93">
        <v>4.0000000000000001E-3</v>
      </c>
      <c r="S180" s="91" t="s">
        <v>239</v>
      </c>
      <c r="T180" s="83"/>
      <c r="U180" s="81" t="s">
        <v>201</v>
      </c>
      <c r="V180" s="83"/>
      <c r="W180" s="83"/>
    </row>
    <row r="181" spans="1:23" ht="21.45" x14ac:dyDescent="0.35">
      <c r="A181" s="8">
        <v>174</v>
      </c>
      <c r="B181" s="20" t="s">
        <v>170</v>
      </c>
      <c r="C181" s="17" t="s">
        <v>6</v>
      </c>
      <c r="D181" s="15">
        <f t="shared" si="27"/>
        <v>990</v>
      </c>
      <c r="E181" s="15">
        <v>990</v>
      </c>
      <c r="F181" s="15">
        <f t="shared" si="28"/>
        <v>1188</v>
      </c>
      <c r="G181" s="16">
        <v>2</v>
      </c>
      <c r="H181" s="15">
        <f t="shared" si="30"/>
        <v>2376</v>
      </c>
      <c r="I181" s="16">
        <v>2</v>
      </c>
      <c r="J181" s="16"/>
      <c r="K181" s="15">
        <v>2</v>
      </c>
      <c r="L181" s="55" t="s">
        <v>162</v>
      </c>
      <c r="M181" s="74" t="s">
        <v>191</v>
      </c>
      <c r="N181" s="63" t="s">
        <v>183</v>
      </c>
      <c r="O181" s="83"/>
      <c r="P181" s="91">
        <v>1100076135</v>
      </c>
      <c r="Q181" s="92" t="s">
        <v>307</v>
      </c>
      <c r="R181" s="93">
        <v>2</v>
      </c>
      <c r="S181" s="91" t="s">
        <v>200</v>
      </c>
      <c r="T181" s="83"/>
      <c r="U181" s="94" t="s">
        <v>201</v>
      </c>
      <c r="V181" s="83"/>
      <c r="W181" s="83"/>
    </row>
    <row r="182" spans="1:23" ht="21.45" x14ac:dyDescent="0.35">
      <c r="A182" s="8">
        <v>175</v>
      </c>
      <c r="B182" s="20" t="s">
        <v>171</v>
      </c>
      <c r="C182" s="17" t="s">
        <v>6</v>
      </c>
      <c r="D182" s="15">
        <f t="shared" si="27"/>
        <v>990</v>
      </c>
      <c r="E182" s="15">
        <v>990</v>
      </c>
      <c r="F182" s="15">
        <f t="shared" si="28"/>
        <v>1188</v>
      </c>
      <c r="G182" s="16">
        <v>2</v>
      </c>
      <c r="H182" s="15">
        <f t="shared" si="30"/>
        <v>2376</v>
      </c>
      <c r="I182" s="16">
        <v>2</v>
      </c>
      <c r="J182" s="16"/>
      <c r="K182" s="15"/>
      <c r="L182" s="55" t="s">
        <v>162</v>
      </c>
      <c r="M182" s="74" t="s">
        <v>191</v>
      </c>
      <c r="N182" s="63" t="s">
        <v>183</v>
      </c>
      <c r="O182" s="89" t="s">
        <v>308</v>
      </c>
      <c r="P182" s="89">
        <v>1100081842</v>
      </c>
      <c r="Q182" s="100" t="s">
        <v>309</v>
      </c>
      <c r="R182" s="88">
        <v>2</v>
      </c>
      <c r="S182" s="85" t="s">
        <v>200</v>
      </c>
      <c r="T182" s="89" t="s">
        <v>364</v>
      </c>
      <c r="U182" s="90"/>
      <c r="V182" s="63"/>
      <c r="W182" s="89">
        <v>1500002043</v>
      </c>
    </row>
    <row r="183" spans="1:23" ht="21.45" x14ac:dyDescent="0.35">
      <c r="A183" s="8">
        <v>176</v>
      </c>
      <c r="B183" s="20" t="s">
        <v>26</v>
      </c>
      <c r="C183" s="17" t="s">
        <v>6</v>
      </c>
      <c r="D183" s="15">
        <f t="shared" si="27"/>
        <v>170</v>
      </c>
      <c r="E183" s="15">
        <v>170</v>
      </c>
      <c r="F183" s="15">
        <f t="shared" si="28"/>
        <v>204</v>
      </c>
      <c r="G183" s="16">
        <v>4</v>
      </c>
      <c r="H183" s="15">
        <f t="shared" si="30"/>
        <v>816</v>
      </c>
      <c r="I183" s="16">
        <v>4</v>
      </c>
      <c r="J183" s="15"/>
      <c r="K183" s="16">
        <v>4</v>
      </c>
      <c r="L183" s="55" t="s">
        <v>162</v>
      </c>
      <c r="M183" s="74" t="s">
        <v>191</v>
      </c>
      <c r="N183" s="63" t="s">
        <v>183</v>
      </c>
      <c r="O183" s="83"/>
      <c r="P183" s="91">
        <v>1100031334</v>
      </c>
      <c r="Q183" s="92" t="s">
        <v>354</v>
      </c>
      <c r="R183" s="93">
        <v>4</v>
      </c>
      <c r="S183" s="91" t="s">
        <v>200</v>
      </c>
      <c r="T183" s="83"/>
      <c r="U183" s="81" t="s">
        <v>201</v>
      </c>
      <c r="V183" s="83"/>
      <c r="W183" s="83"/>
    </row>
    <row r="184" spans="1:23" ht="21.45" x14ac:dyDescent="0.35">
      <c r="A184" s="8">
        <v>177</v>
      </c>
      <c r="B184" s="20" t="s">
        <v>105</v>
      </c>
      <c r="C184" s="17" t="s">
        <v>6</v>
      </c>
      <c r="D184" s="15">
        <f t="shared" si="27"/>
        <v>90</v>
      </c>
      <c r="E184" s="15">
        <v>90</v>
      </c>
      <c r="F184" s="15">
        <f t="shared" si="28"/>
        <v>108</v>
      </c>
      <c r="G184" s="16">
        <v>2</v>
      </c>
      <c r="H184" s="15">
        <f t="shared" si="30"/>
        <v>216</v>
      </c>
      <c r="I184" s="16">
        <v>2</v>
      </c>
      <c r="J184" s="16"/>
      <c r="K184" s="15">
        <v>2</v>
      </c>
      <c r="L184" s="55" t="s">
        <v>162</v>
      </c>
      <c r="M184" s="74" t="s">
        <v>191</v>
      </c>
      <c r="N184" s="63" t="s">
        <v>183</v>
      </c>
      <c r="O184" s="83"/>
      <c r="P184" s="91">
        <v>1100074771</v>
      </c>
      <c r="Q184" s="92" t="s">
        <v>264</v>
      </c>
      <c r="R184" s="93">
        <v>2</v>
      </c>
      <c r="S184" s="93" t="s">
        <v>200</v>
      </c>
      <c r="T184" s="83"/>
      <c r="U184" s="81" t="s">
        <v>201</v>
      </c>
      <c r="V184" s="83"/>
      <c r="W184" s="83"/>
    </row>
    <row r="185" spans="1:23" x14ac:dyDescent="0.35">
      <c r="A185" s="8">
        <v>178</v>
      </c>
      <c r="B185" s="20" t="s">
        <v>20</v>
      </c>
      <c r="C185" s="17" t="s">
        <v>6</v>
      </c>
      <c r="D185" s="15">
        <f t="shared" si="27"/>
        <v>2</v>
      </c>
      <c r="E185" s="15">
        <v>2</v>
      </c>
      <c r="F185" s="15">
        <f t="shared" si="28"/>
        <v>2.4</v>
      </c>
      <c r="G185" s="16">
        <v>6</v>
      </c>
      <c r="H185" s="15">
        <f t="shared" si="30"/>
        <v>14.399999999999999</v>
      </c>
      <c r="I185" s="16"/>
      <c r="J185" s="16">
        <v>6</v>
      </c>
      <c r="K185" s="15"/>
      <c r="L185" s="55" t="s">
        <v>162</v>
      </c>
      <c r="M185" s="74" t="s">
        <v>191</v>
      </c>
      <c r="N185" s="63" t="s">
        <v>183</v>
      </c>
      <c r="O185" s="98"/>
      <c r="P185" s="98"/>
      <c r="Q185" s="106"/>
      <c r="R185" s="98"/>
      <c r="S185" s="98"/>
      <c r="T185" s="98"/>
      <c r="U185" s="107"/>
      <c r="V185" s="98"/>
      <c r="W185" s="98"/>
    </row>
    <row r="186" spans="1:23" ht="28.3" x14ac:dyDescent="0.35">
      <c r="A186" s="8">
        <v>179</v>
      </c>
      <c r="B186" s="20" t="s">
        <v>106</v>
      </c>
      <c r="C186" s="17" t="s">
        <v>5</v>
      </c>
      <c r="D186" s="15">
        <f t="shared" si="27"/>
        <v>800</v>
      </c>
      <c r="E186" s="15">
        <v>800</v>
      </c>
      <c r="F186" s="15">
        <f t="shared" si="28"/>
        <v>960</v>
      </c>
      <c r="G186" s="16">
        <v>1</v>
      </c>
      <c r="H186" s="15">
        <f t="shared" si="30"/>
        <v>960</v>
      </c>
      <c r="I186" s="16"/>
      <c r="J186" s="16">
        <v>1</v>
      </c>
      <c r="K186" s="15"/>
      <c r="L186" s="55" t="s">
        <v>162</v>
      </c>
      <c r="M186" s="74" t="s">
        <v>191</v>
      </c>
      <c r="N186" s="63" t="s">
        <v>183</v>
      </c>
      <c r="O186" s="98"/>
      <c r="P186" s="98"/>
      <c r="Q186" s="106"/>
      <c r="R186" s="98"/>
      <c r="S186" s="98"/>
      <c r="T186" s="98"/>
      <c r="U186" s="107"/>
      <c r="V186" s="98"/>
      <c r="W186" s="98"/>
    </row>
    <row r="187" spans="1:23" x14ac:dyDescent="0.35">
      <c r="A187" s="8">
        <v>180</v>
      </c>
      <c r="B187" s="20" t="s">
        <v>57</v>
      </c>
      <c r="C187" s="17" t="s">
        <v>45</v>
      </c>
      <c r="D187" s="15">
        <f t="shared" si="27"/>
        <v>600</v>
      </c>
      <c r="E187" s="15">
        <v>600</v>
      </c>
      <c r="F187" s="15">
        <f t="shared" si="28"/>
        <v>720</v>
      </c>
      <c r="G187" s="16">
        <v>1</v>
      </c>
      <c r="H187" s="15">
        <f t="shared" si="30"/>
        <v>720</v>
      </c>
      <c r="I187" s="16"/>
      <c r="J187" s="16">
        <v>1</v>
      </c>
      <c r="K187" s="15"/>
      <c r="L187" s="55" t="s">
        <v>162</v>
      </c>
      <c r="M187" s="74" t="s">
        <v>191</v>
      </c>
      <c r="N187" s="63" t="s">
        <v>183</v>
      </c>
      <c r="O187" s="98"/>
      <c r="P187" s="98"/>
      <c r="Q187" s="106"/>
      <c r="R187" s="98"/>
      <c r="S187" s="98"/>
      <c r="T187" s="98"/>
      <c r="U187" s="107"/>
      <c r="V187" s="98"/>
      <c r="W187" s="98"/>
    </row>
    <row r="188" spans="1:23" x14ac:dyDescent="0.35">
      <c r="A188" s="8">
        <v>181</v>
      </c>
      <c r="B188" s="20" t="s">
        <v>107</v>
      </c>
      <c r="C188" s="17" t="s">
        <v>6</v>
      </c>
      <c r="D188" s="15">
        <f t="shared" si="27"/>
        <v>44</v>
      </c>
      <c r="E188" s="15">
        <v>44</v>
      </c>
      <c r="F188" s="15">
        <f t="shared" si="28"/>
        <v>52.8</v>
      </c>
      <c r="G188" s="16">
        <v>6</v>
      </c>
      <c r="H188" s="15">
        <f t="shared" si="30"/>
        <v>316.79999999999995</v>
      </c>
      <c r="I188" s="16"/>
      <c r="J188" s="16">
        <v>6</v>
      </c>
      <c r="K188" s="15"/>
      <c r="L188" s="55" t="s">
        <v>162</v>
      </c>
      <c r="M188" s="74" t="s">
        <v>191</v>
      </c>
      <c r="N188" s="63" t="s">
        <v>183</v>
      </c>
      <c r="O188" s="98"/>
      <c r="P188" s="98"/>
      <c r="Q188" s="106"/>
      <c r="R188" s="98"/>
      <c r="S188" s="98"/>
      <c r="T188" s="98"/>
      <c r="U188" s="107"/>
      <c r="V188" s="98"/>
      <c r="W188" s="98"/>
    </row>
    <row r="189" spans="1:23" x14ac:dyDescent="0.35">
      <c r="A189" s="8">
        <v>182</v>
      </c>
      <c r="B189" s="20" t="s">
        <v>108</v>
      </c>
      <c r="C189" s="17" t="s">
        <v>6</v>
      </c>
      <c r="D189" s="15">
        <f t="shared" si="27"/>
        <v>45</v>
      </c>
      <c r="E189" s="15">
        <v>45</v>
      </c>
      <c r="F189" s="15">
        <f t="shared" si="28"/>
        <v>54</v>
      </c>
      <c r="G189" s="16">
        <v>6</v>
      </c>
      <c r="H189" s="15">
        <f t="shared" si="30"/>
        <v>324</v>
      </c>
      <c r="I189" s="16"/>
      <c r="J189" s="16">
        <v>6</v>
      </c>
      <c r="K189" s="15"/>
      <c r="L189" s="55" t="s">
        <v>162</v>
      </c>
      <c r="M189" s="74" t="s">
        <v>191</v>
      </c>
      <c r="N189" s="63" t="s">
        <v>183</v>
      </c>
      <c r="O189" s="98"/>
      <c r="P189" s="98"/>
      <c r="Q189" s="106"/>
      <c r="R189" s="98"/>
      <c r="S189" s="98"/>
      <c r="T189" s="98"/>
      <c r="U189" s="107"/>
      <c r="V189" s="98"/>
      <c r="W189" s="98"/>
    </row>
    <row r="190" spans="1:23" x14ac:dyDescent="0.35">
      <c r="A190" s="8">
        <v>183</v>
      </c>
      <c r="B190" s="20" t="s">
        <v>109</v>
      </c>
      <c r="C190" s="17" t="s">
        <v>17</v>
      </c>
      <c r="D190" s="15">
        <f t="shared" si="27"/>
        <v>215</v>
      </c>
      <c r="E190" s="15">
        <v>215</v>
      </c>
      <c r="F190" s="15">
        <f t="shared" si="28"/>
        <v>258</v>
      </c>
      <c r="G190" s="16">
        <v>3.6</v>
      </c>
      <c r="H190" s="15">
        <f t="shared" si="30"/>
        <v>928.80000000000007</v>
      </c>
      <c r="I190" s="16"/>
      <c r="J190" s="16">
        <v>3.6</v>
      </c>
      <c r="K190" s="15"/>
      <c r="L190" s="55" t="s">
        <v>162</v>
      </c>
      <c r="M190" s="74" t="s">
        <v>191</v>
      </c>
      <c r="N190" s="63" t="s">
        <v>183</v>
      </c>
      <c r="O190" s="98"/>
      <c r="P190" s="98"/>
      <c r="Q190" s="106"/>
      <c r="R190" s="98"/>
      <c r="S190" s="98"/>
      <c r="T190" s="98"/>
      <c r="U190" s="107"/>
      <c r="V190" s="98"/>
      <c r="W190" s="98"/>
    </row>
    <row r="191" spans="1:23" x14ac:dyDescent="0.35">
      <c r="A191" s="8">
        <v>184</v>
      </c>
      <c r="B191" s="20" t="s">
        <v>110</v>
      </c>
      <c r="C191" s="17" t="s">
        <v>6</v>
      </c>
      <c r="D191" s="15">
        <f t="shared" si="27"/>
        <v>20</v>
      </c>
      <c r="E191" s="15">
        <v>20</v>
      </c>
      <c r="F191" s="15">
        <f t="shared" si="28"/>
        <v>24</v>
      </c>
      <c r="G191" s="16">
        <v>12</v>
      </c>
      <c r="H191" s="15">
        <f t="shared" si="30"/>
        <v>288</v>
      </c>
      <c r="I191" s="16"/>
      <c r="J191" s="16">
        <v>12</v>
      </c>
      <c r="K191" s="15"/>
      <c r="L191" s="55" t="s">
        <v>162</v>
      </c>
      <c r="M191" s="74" t="s">
        <v>191</v>
      </c>
      <c r="N191" s="63" t="s">
        <v>183</v>
      </c>
      <c r="O191" s="98"/>
      <c r="P191" s="98"/>
      <c r="Q191" s="106"/>
      <c r="R191" s="98"/>
      <c r="S191" s="98"/>
      <c r="T191" s="98"/>
      <c r="U191" s="107"/>
      <c r="V191" s="98"/>
      <c r="W191" s="98"/>
    </row>
    <row r="192" spans="1:23" x14ac:dyDescent="0.35">
      <c r="A192" s="8">
        <v>185</v>
      </c>
      <c r="B192" s="20" t="s">
        <v>44</v>
      </c>
      <c r="C192" s="17" t="s">
        <v>5</v>
      </c>
      <c r="D192" s="15">
        <f t="shared" si="27"/>
        <v>6</v>
      </c>
      <c r="E192" s="15">
        <v>6</v>
      </c>
      <c r="F192" s="15">
        <f t="shared" si="28"/>
        <v>7.1999999999999993</v>
      </c>
      <c r="G192" s="16">
        <v>235</v>
      </c>
      <c r="H192" s="15">
        <f t="shared" si="30"/>
        <v>1691.9999999999998</v>
      </c>
      <c r="I192" s="16"/>
      <c r="J192" s="16">
        <v>235</v>
      </c>
      <c r="K192" s="15"/>
      <c r="L192" s="55" t="s">
        <v>162</v>
      </c>
      <c r="M192" s="74" t="s">
        <v>191</v>
      </c>
      <c r="N192" s="63" t="s">
        <v>183</v>
      </c>
      <c r="O192" s="98"/>
      <c r="P192" s="98"/>
      <c r="Q192" s="106"/>
      <c r="R192" s="98"/>
      <c r="S192" s="98"/>
      <c r="T192" s="98"/>
      <c r="U192" s="107"/>
      <c r="V192" s="98"/>
      <c r="W192" s="98"/>
    </row>
    <row r="193" spans="1:24" ht="30.75" customHeight="1" x14ac:dyDescent="0.35">
      <c r="A193" s="8">
        <v>186</v>
      </c>
      <c r="B193" s="9" t="s">
        <v>130</v>
      </c>
      <c r="C193" s="17"/>
      <c r="D193" s="15"/>
      <c r="E193" s="15"/>
      <c r="F193" s="15"/>
      <c r="G193" s="16"/>
      <c r="H193" s="11"/>
      <c r="I193" s="16"/>
      <c r="J193" s="16"/>
      <c r="K193" s="15"/>
      <c r="L193" s="55"/>
      <c r="M193" s="66" t="s">
        <v>192</v>
      </c>
      <c r="N193" s="63" t="s">
        <v>183</v>
      </c>
      <c r="O193" s="63"/>
      <c r="P193" s="63"/>
      <c r="Q193" s="64"/>
      <c r="R193" s="63"/>
      <c r="S193" s="63"/>
      <c r="T193" s="63"/>
      <c r="U193" s="65"/>
      <c r="V193" s="63"/>
      <c r="W193" s="63"/>
    </row>
    <row r="194" spans="1:24" ht="212.15" x14ac:dyDescent="0.35">
      <c r="A194" s="8">
        <v>187</v>
      </c>
      <c r="B194" s="20" t="s">
        <v>111</v>
      </c>
      <c r="C194" s="17" t="s">
        <v>29</v>
      </c>
      <c r="D194" s="15">
        <f t="shared" si="27"/>
        <v>39590</v>
      </c>
      <c r="E194" s="15">
        <v>39590</v>
      </c>
      <c r="F194" s="15">
        <f t="shared" si="28"/>
        <v>47508</v>
      </c>
      <c r="G194" s="16">
        <v>1</v>
      </c>
      <c r="H194" s="15">
        <f t="shared" ref="H194:H204" si="31">G194*F194</f>
        <v>47508</v>
      </c>
      <c r="I194" s="16">
        <v>1</v>
      </c>
      <c r="J194" s="16"/>
      <c r="K194" s="15" t="s">
        <v>268</v>
      </c>
      <c r="L194" s="55" t="s">
        <v>162</v>
      </c>
      <c r="M194" s="74" t="s">
        <v>192</v>
      </c>
      <c r="N194" s="63" t="s">
        <v>183</v>
      </c>
      <c r="O194" s="83"/>
      <c r="P194" s="91">
        <v>5000015839</v>
      </c>
      <c r="Q194" s="92" t="s">
        <v>267</v>
      </c>
      <c r="R194" s="93">
        <v>1</v>
      </c>
      <c r="S194" s="93" t="s">
        <v>200</v>
      </c>
      <c r="T194" s="83"/>
      <c r="U194" s="81" t="s">
        <v>201</v>
      </c>
      <c r="V194" s="83"/>
      <c r="W194" s="83"/>
    </row>
    <row r="195" spans="1:24" ht="100.5" customHeight="1" x14ac:dyDescent="0.35">
      <c r="A195" s="8">
        <v>188</v>
      </c>
      <c r="B195" s="20" t="s">
        <v>377</v>
      </c>
      <c r="C195" s="17" t="s">
        <v>5</v>
      </c>
      <c r="D195" s="15">
        <f t="shared" si="27"/>
        <v>190</v>
      </c>
      <c r="E195" s="15">
        <v>190</v>
      </c>
      <c r="F195" s="15">
        <f t="shared" si="28"/>
        <v>228</v>
      </c>
      <c r="G195" s="16">
        <v>5</v>
      </c>
      <c r="H195" s="15">
        <f t="shared" si="31"/>
        <v>1140</v>
      </c>
      <c r="I195" s="16">
        <v>5</v>
      </c>
      <c r="J195" s="16"/>
      <c r="K195" s="16">
        <v>5</v>
      </c>
      <c r="L195" s="55" t="s">
        <v>162</v>
      </c>
      <c r="M195" s="74" t="s">
        <v>192</v>
      </c>
      <c r="N195" s="63" t="s">
        <v>183</v>
      </c>
      <c r="O195" s="83"/>
      <c r="P195" s="91">
        <v>1100043376</v>
      </c>
      <c r="Q195" s="92" t="s">
        <v>236</v>
      </c>
      <c r="R195" s="93">
        <v>5</v>
      </c>
      <c r="S195" s="93" t="s">
        <v>227</v>
      </c>
      <c r="T195" s="83"/>
      <c r="U195" s="81" t="s">
        <v>201</v>
      </c>
      <c r="V195" s="83"/>
      <c r="W195" s="83"/>
      <c r="X195" s="101" t="s">
        <v>235</v>
      </c>
    </row>
    <row r="196" spans="1:24" ht="32.25" customHeight="1" x14ac:dyDescent="0.35">
      <c r="A196" s="8">
        <v>189</v>
      </c>
      <c r="B196" s="20" t="s">
        <v>112</v>
      </c>
      <c r="C196" s="17" t="s">
        <v>5</v>
      </c>
      <c r="D196" s="15">
        <f t="shared" si="27"/>
        <v>60</v>
      </c>
      <c r="E196" s="15">
        <v>60</v>
      </c>
      <c r="F196" s="15">
        <f t="shared" si="28"/>
        <v>72</v>
      </c>
      <c r="G196" s="16">
        <v>5</v>
      </c>
      <c r="H196" s="15">
        <f t="shared" si="31"/>
        <v>360</v>
      </c>
      <c r="I196" s="16">
        <v>5</v>
      </c>
      <c r="J196" s="16"/>
      <c r="K196" s="16">
        <v>5</v>
      </c>
      <c r="L196" s="55" t="s">
        <v>162</v>
      </c>
      <c r="M196" s="74" t="s">
        <v>192</v>
      </c>
      <c r="N196" s="63" t="s">
        <v>183</v>
      </c>
      <c r="O196" s="83"/>
      <c r="P196" s="91">
        <v>1100023519</v>
      </c>
      <c r="Q196" s="92" t="s">
        <v>334</v>
      </c>
      <c r="R196" s="93">
        <v>5</v>
      </c>
      <c r="S196" s="91" t="s">
        <v>227</v>
      </c>
      <c r="T196" s="83"/>
      <c r="U196" s="81" t="s">
        <v>201</v>
      </c>
      <c r="V196" s="83"/>
      <c r="W196" s="83"/>
    </row>
    <row r="197" spans="1:24" ht="28.3" x14ac:dyDescent="0.35">
      <c r="A197" s="8">
        <v>190</v>
      </c>
      <c r="B197" s="20" t="s">
        <v>35</v>
      </c>
      <c r="C197" s="17" t="s">
        <v>5</v>
      </c>
      <c r="D197" s="15">
        <f t="shared" si="27"/>
        <v>44</v>
      </c>
      <c r="E197" s="15">
        <v>44</v>
      </c>
      <c r="F197" s="15">
        <f t="shared" si="28"/>
        <v>52.8</v>
      </c>
      <c r="G197" s="16">
        <v>3</v>
      </c>
      <c r="H197" s="15">
        <f t="shared" si="31"/>
        <v>158.39999999999998</v>
      </c>
      <c r="I197" s="16"/>
      <c r="J197" s="16">
        <v>3</v>
      </c>
      <c r="K197" s="15"/>
      <c r="L197" s="55" t="s">
        <v>162</v>
      </c>
      <c r="M197" s="74" t="s">
        <v>192</v>
      </c>
      <c r="N197" s="63" t="s">
        <v>183</v>
      </c>
      <c r="O197" s="98"/>
      <c r="P197" s="98"/>
      <c r="Q197" s="106"/>
      <c r="R197" s="98"/>
      <c r="S197" s="98"/>
      <c r="T197" s="98"/>
      <c r="U197" s="107"/>
      <c r="V197" s="98"/>
      <c r="W197" s="98"/>
    </row>
    <row r="198" spans="1:24" ht="28.3" x14ac:dyDescent="0.35">
      <c r="A198" s="8">
        <v>191</v>
      </c>
      <c r="B198" s="20" t="s">
        <v>36</v>
      </c>
      <c r="C198" s="17" t="s">
        <v>6</v>
      </c>
      <c r="D198" s="15">
        <f t="shared" si="27"/>
        <v>14</v>
      </c>
      <c r="E198" s="15">
        <v>14</v>
      </c>
      <c r="F198" s="15">
        <f t="shared" si="28"/>
        <v>16.8</v>
      </c>
      <c r="G198" s="16">
        <v>20</v>
      </c>
      <c r="H198" s="15">
        <f t="shared" si="31"/>
        <v>336</v>
      </c>
      <c r="I198" s="16">
        <v>20</v>
      </c>
      <c r="J198" s="16"/>
      <c r="K198" s="16">
        <v>20</v>
      </c>
      <c r="L198" s="55" t="s">
        <v>162</v>
      </c>
      <c r="M198" s="74" t="s">
        <v>192</v>
      </c>
      <c r="N198" s="63" t="s">
        <v>183</v>
      </c>
      <c r="O198" s="83"/>
      <c r="P198" s="91">
        <v>1100053564</v>
      </c>
      <c r="Q198" s="92" t="s">
        <v>218</v>
      </c>
      <c r="R198" s="93">
        <v>20</v>
      </c>
      <c r="S198" s="93" t="s">
        <v>200</v>
      </c>
      <c r="T198" s="83"/>
      <c r="U198" s="81" t="s">
        <v>201</v>
      </c>
      <c r="V198" s="83"/>
      <c r="W198" s="83"/>
    </row>
    <row r="199" spans="1:24" ht="21.45" x14ac:dyDescent="0.35">
      <c r="A199" s="8">
        <v>192</v>
      </c>
      <c r="B199" s="20" t="s">
        <v>37</v>
      </c>
      <c r="C199" s="17" t="s">
        <v>17</v>
      </c>
      <c r="D199" s="15">
        <f t="shared" si="27"/>
        <v>95</v>
      </c>
      <c r="E199" s="15">
        <v>95</v>
      </c>
      <c r="F199" s="15">
        <f t="shared" si="28"/>
        <v>114</v>
      </c>
      <c r="G199" s="16">
        <v>12.12</v>
      </c>
      <c r="H199" s="15">
        <f t="shared" si="31"/>
        <v>1381.6799999999998</v>
      </c>
      <c r="I199" s="16">
        <v>12.12</v>
      </c>
      <c r="J199" s="16"/>
      <c r="K199" s="16">
        <v>12.12</v>
      </c>
      <c r="L199" s="55" t="s">
        <v>162</v>
      </c>
      <c r="M199" s="74" t="s">
        <v>192</v>
      </c>
      <c r="N199" s="63" t="s">
        <v>183</v>
      </c>
      <c r="O199" s="83"/>
      <c r="P199" s="91">
        <v>1100027561</v>
      </c>
      <c r="Q199" s="92" t="s">
        <v>287</v>
      </c>
      <c r="R199" s="93">
        <v>1.2999999999999999E-2</v>
      </c>
      <c r="S199" s="91" t="s">
        <v>239</v>
      </c>
      <c r="T199" s="91" t="s">
        <v>286</v>
      </c>
      <c r="U199" s="81" t="s">
        <v>201</v>
      </c>
      <c r="V199" s="83"/>
      <c r="W199" s="83"/>
    </row>
    <row r="200" spans="1:24" x14ac:dyDescent="0.35">
      <c r="A200" s="8">
        <v>193</v>
      </c>
      <c r="B200" s="20" t="s">
        <v>38</v>
      </c>
      <c r="C200" s="17" t="s">
        <v>17</v>
      </c>
      <c r="D200" s="15">
        <f t="shared" si="27"/>
        <v>110</v>
      </c>
      <c r="E200" s="15">
        <v>110</v>
      </c>
      <c r="F200" s="15">
        <f t="shared" si="28"/>
        <v>132</v>
      </c>
      <c r="G200" s="16">
        <v>0.41799999999999998</v>
      </c>
      <c r="H200" s="15">
        <f t="shared" si="31"/>
        <v>55.175999999999995</v>
      </c>
      <c r="I200" s="16">
        <v>0.41799999999999998</v>
      </c>
      <c r="J200" s="16"/>
      <c r="K200" s="16">
        <v>0.41799999999999998</v>
      </c>
      <c r="L200" s="55" t="s">
        <v>162</v>
      </c>
      <c r="M200" s="74" t="s">
        <v>192</v>
      </c>
      <c r="N200" s="63" t="s">
        <v>183</v>
      </c>
      <c r="O200" s="83"/>
      <c r="P200" s="91">
        <v>1100030814</v>
      </c>
      <c r="Q200" s="92" t="s">
        <v>273</v>
      </c>
      <c r="R200" s="93" t="s">
        <v>274</v>
      </c>
      <c r="S200" s="93" t="s">
        <v>239</v>
      </c>
      <c r="T200" s="83"/>
      <c r="U200" s="94" t="s">
        <v>201</v>
      </c>
      <c r="V200" s="83"/>
      <c r="W200" s="83"/>
    </row>
    <row r="201" spans="1:24" ht="21.45" x14ac:dyDescent="0.35">
      <c r="A201" s="8">
        <v>194</v>
      </c>
      <c r="B201" s="20" t="s">
        <v>39</v>
      </c>
      <c r="C201" s="17" t="s">
        <v>6</v>
      </c>
      <c r="D201" s="15">
        <f t="shared" si="27"/>
        <v>38</v>
      </c>
      <c r="E201" s="15">
        <v>38</v>
      </c>
      <c r="F201" s="15">
        <f t="shared" si="28"/>
        <v>45.6</v>
      </c>
      <c r="G201" s="16">
        <v>2</v>
      </c>
      <c r="H201" s="15">
        <f t="shared" si="31"/>
        <v>91.2</v>
      </c>
      <c r="I201" s="16">
        <v>2</v>
      </c>
      <c r="J201" s="16"/>
      <c r="K201" s="16">
        <v>2</v>
      </c>
      <c r="L201" s="55" t="s">
        <v>162</v>
      </c>
      <c r="M201" s="74" t="s">
        <v>192</v>
      </c>
      <c r="N201" s="63" t="s">
        <v>183</v>
      </c>
      <c r="O201" s="83"/>
      <c r="P201" s="91">
        <v>1100031365</v>
      </c>
      <c r="Q201" s="92" t="s">
        <v>219</v>
      </c>
      <c r="R201" s="93">
        <v>2</v>
      </c>
      <c r="S201" s="93" t="s">
        <v>200</v>
      </c>
      <c r="T201" s="83"/>
      <c r="U201" s="94" t="s">
        <v>201</v>
      </c>
      <c r="V201" s="83"/>
      <c r="W201" s="83"/>
    </row>
    <row r="202" spans="1:24" ht="33" customHeight="1" x14ac:dyDescent="0.35">
      <c r="A202" s="8">
        <v>195</v>
      </c>
      <c r="B202" s="20" t="s">
        <v>113</v>
      </c>
      <c r="C202" s="17" t="s">
        <v>6</v>
      </c>
      <c r="D202" s="15">
        <f t="shared" si="27"/>
        <v>10</v>
      </c>
      <c r="E202" s="15">
        <v>10</v>
      </c>
      <c r="F202" s="15">
        <f t="shared" si="28"/>
        <v>12</v>
      </c>
      <c r="G202" s="16">
        <v>1</v>
      </c>
      <c r="H202" s="15">
        <f t="shared" si="31"/>
        <v>12</v>
      </c>
      <c r="I202" s="16"/>
      <c r="J202" s="16">
        <v>1</v>
      </c>
      <c r="K202" s="15"/>
      <c r="L202" s="55" t="s">
        <v>162</v>
      </c>
      <c r="M202" s="74" t="s">
        <v>192</v>
      </c>
      <c r="N202" s="63" t="s">
        <v>183</v>
      </c>
      <c r="O202" s="98"/>
      <c r="P202" s="98"/>
      <c r="Q202" s="106"/>
      <c r="R202" s="98"/>
      <c r="S202" s="98"/>
      <c r="T202" s="98"/>
      <c r="U202" s="107"/>
      <c r="V202" s="98"/>
      <c r="W202" s="98"/>
    </row>
    <row r="203" spans="1:24" ht="28.3" x14ac:dyDescent="0.35">
      <c r="A203" s="8">
        <v>196</v>
      </c>
      <c r="B203" s="20" t="s">
        <v>40</v>
      </c>
      <c r="C203" s="17" t="s">
        <v>17</v>
      </c>
      <c r="D203" s="15">
        <f t="shared" si="27"/>
        <v>130</v>
      </c>
      <c r="E203" s="15">
        <v>130</v>
      </c>
      <c r="F203" s="15">
        <f t="shared" si="28"/>
        <v>156</v>
      </c>
      <c r="G203" s="16">
        <v>1</v>
      </c>
      <c r="H203" s="15">
        <f t="shared" si="31"/>
        <v>156</v>
      </c>
      <c r="I203" s="16"/>
      <c r="J203" s="16">
        <v>1</v>
      </c>
      <c r="K203" s="15"/>
      <c r="L203" s="55" t="s">
        <v>162</v>
      </c>
      <c r="M203" s="74" t="s">
        <v>192</v>
      </c>
      <c r="N203" s="63" t="s">
        <v>183</v>
      </c>
      <c r="O203" s="98"/>
      <c r="P203" s="98"/>
      <c r="Q203" s="106"/>
      <c r="R203" s="98"/>
      <c r="S203" s="98"/>
      <c r="T203" s="98"/>
      <c r="U203" s="107"/>
      <c r="V203" s="98"/>
      <c r="W203" s="98"/>
    </row>
    <row r="204" spans="1:24" ht="28.3" x14ac:dyDescent="0.35">
      <c r="A204" s="8">
        <v>197</v>
      </c>
      <c r="B204" s="20" t="s">
        <v>41</v>
      </c>
      <c r="C204" s="17" t="s">
        <v>17</v>
      </c>
      <c r="D204" s="15">
        <f t="shared" si="27"/>
        <v>130</v>
      </c>
      <c r="E204" s="15">
        <v>130</v>
      </c>
      <c r="F204" s="15">
        <f t="shared" si="28"/>
        <v>156</v>
      </c>
      <c r="G204" s="16">
        <v>1.6</v>
      </c>
      <c r="H204" s="15">
        <f t="shared" si="31"/>
        <v>249.60000000000002</v>
      </c>
      <c r="I204" s="16"/>
      <c r="J204" s="16">
        <v>1.6</v>
      </c>
      <c r="K204" s="15"/>
      <c r="L204" s="55" t="s">
        <v>162</v>
      </c>
      <c r="M204" s="74" t="s">
        <v>192</v>
      </c>
      <c r="N204" s="63" t="s">
        <v>183</v>
      </c>
      <c r="O204" s="98"/>
      <c r="P204" s="98"/>
      <c r="Q204" s="106"/>
      <c r="R204" s="98"/>
      <c r="S204" s="98"/>
      <c r="T204" s="98"/>
      <c r="U204" s="107"/>
      <c r="V204" s="98"/>
      <c r="W204" s="98"/>
    </row>
    <row r="205" spans="1:24" x14ac:dyDescent="0.35">
      <c r="A205" s="45"/>
      <c r="B205" s="29"/>
      <c r="C205" s="46"/>
      <c r="D205" s="47"/>
      <c r="E205" s="47"/>
      <c r="F205" s="47"/>
      <c r="G205" s="48"/>
      <c r="H205" s="47"/>
      <c r="I205" s="48"/>
      <c r="J205" s="48"/>
      <c r="K205" s="47"/>
      <c r="L205" s="59"/>
      <c r="M205" s="75"/>
      <c r="O205" s="111" t="s">
        <v>371</v>
      </c>
      <c r="P205" s="112" t="s">
        <v>371</v>
      </c>
      <c r="Q205" s="113" t="s">
        <v>371</v>
      </c>
      <c r="R205" s="110"/>
      <c r="S205" s="109"/>
      <c r="V205" s="99"/>
      <c r="W205" s="99"/>
    </row>
    <row r="206" spans="1:24" ht="10.5" customHeight="1" x14ac:dyDescent="0.35">
      <c r="A206" s="117"/>
      <c r="B206" s="117"/>
      <c r="C206" s="117"/>
      <c r="D206" s="41"/>
      <c r="E206" s="41"/>
      <c r="F206" s="41"/>
      <c r="G206" s="41"/>
      <c r="H206" s="41"/>
      <c r="I206" s="39"/>
      <c r="J206" s="30"/>
      <c r="K206" s="49"/>
      <c r="L206" s="49"/>
      <c r="M206" s="76"/>
    </row>
    <row r="207" spans="1:24" s="4" customFormat="1" x14ac:dyDescent="0.35">
      <c r="A207" s="28"/>
      <c r="B207" s="135" t="s">
        <v>30</v>
      </c>
      <c r="C207" s="135"/>
      <c r="D207" s="135"/>
      <c r="E207" s="135"/>
      <c r="F207" s="135"/>
      <c r="G207" s="40"/>
      <c r="H207" s="39"/>
      <c r="I207" s="39"/>
      <c r="J207" s="30"/>
      <c r="K207" s="49"/>
      <c r="L207" s="49"/>
      <c r="M207" s="76"/>
    </row>
    <row r="208" spans="1:24" s="4" customFormat="1" x14ac:dyDescent="0.35">
      <c r="A208" s="28"/>
      <c r="B208" s="135" t="s">
        <v>31</v>
      </c>
      <c r="C208" s="135"/>
      <c r="D208" s="135"/>
      <c r="E208" s="135"/>
      <c r="F208" s="135"/>
      <c r="G208" s="40"/>
      <c r="H208" s="39"/>
      <c r="I208" s="39"/>
      <c r="J208" s="30"/>
      <c r="K208" s="49"/>
      <c r="L208" s="49"/>
      <c r="M208" s="76"/>
    </row>
    <row r="209" spans="1:13" s="4" customFormat="1" x14ac:dyDescent="0.35">
      <c r="A209" s="28"/>
      <c r="B209" s="31" t="s">
        <v>32</v>
      </c>
      <c r="C209" s="32"/>
      <c r="D209" s="39"/>
      <c r="E209" s="32"/>
      <c r="F209" s="39"/>
      <c r="G209" s="40"/>
      <c r="H209" s="39"/>
      <c r="I209" s="39"/>
      <c r="J209" s="30"/>
      <c r="K209" s="49"/>
      <c r="L209" s="49"/>
      <c r="M209" s="76"/>
    </row>
    <row r="210" spans="1:13" s="4" customFormat="1" x14ac:dyDescent="0.35">
      <c r="A210" s="28"/>
      <c r="B210" s="31" t="s">
        <v>67</v>
      </c>
      <c r="C210" s="31"/>
      <c r="D210" s="39"/>
      <c r="E210" s="39"/>
      <c r="F210" s="39"/>
      <c r="G210" s="39"/>
      <c r="H210" s="39"/>
      <c r="I210" s="39"/>
      <c r="J210" s="31"/>
      <c r="K210" s="49"/>
      <c r="L210" s="49"/>
      <c r="M210" s="76"/>
    </row>
    <row r="211" spans="1:13" s="1" customFormat="1" ht="48" customHeight="1" x14ac:dyDescent="0.35">
      <c r="A211" s="28"/>
      <c r="B211" s="136" t="s">
        <v>114</v>
      </c>
      <c r="C211" s="136"/>
      <c r="D211" s="136"/>
      <c r="E211" s="136"/>
      <c r="F211" s="136"/>
      <c r="G211" s="136"/>
      <c r="H211" s="136"/>
      <c r="I211" s="136"/>
      <c r="J211" s="30"/>
      <c r="K211" s="49"/>
      <c r="L211" s="49"/>
      <c r="M211" s="76"/>
    </row>
    <row r="212" spans="1:13" s="4" customFormat="1" ht="8.25" customHeight="1" x14ac:dyDescent="0.35">
      <c r="A212" s="28"/>
      <c r="B212" s="31"/>
      <c r="C212" s="32"/>
      <c r="D212" s="39"/>
      <c r="E212" s="32"/>
      <c r="F212" s="39"/>
      <c r="G212" s="40"/>
      <c r="H212" s="39"/>
      <c r="I212" s="39"/>
      <c r="J212" s="30"/>
      <c r="K212" s="49"/>
      <c r="L212" s="49"/>
      <c r="M212" s="76"/>
    </row>
    <row r="213" spans="1:13" x14ac:dyDescent="0.35">
      <c r="A213" s="25"/>
      <c r="B213" s="26"/>
      <c r="C213" s="27"/>
      <c r="D213" s="36"/>
      <c r="E213" s="37"/>
      <c r="F213" s="36"/>
      <c r="G213" s="38"/>
      <c r="H213" s="36"/>
      <c r="I213" s="36"/>
      <c r="J213" s="27"/>
      <c r="K213" s="44"/>
      <c r="L213" s="44"/>
      <c r="M213" s="77"/>
    </row>
    <row r="214" spans="1:13" x14ac:dyDescent="0.35">
      <c r="A214" s="25"/>
      <c r="B214" s="26"/>
      <c r="C214" s="27"/>
      <c r="D214" s="36"/>
      <c r="E214" s="37"/>
      <c r="F214" s="36"/>
      <c r="G214" s="38"/>
      <c r="H214" s="36"/>
      <c r="I214" s="36"/>
      <c r="J214" s="27"/>
      <c r="K214" s="44"/>
      <c r="L214" s="44"/>
      <c r="M214" s="77"/>
    </row>
    <row r="215" spans="1:13" x14ac:dyDescent="0.35">
      <c r="A215" s="25"/>
      <c r="B215" s="26"/>
      <c r="C215" s="27"/>
      <c r="D215" s="36"/>
      <c r="E215" s="37"/>
      <c r="F215" s="36"/>
      <c r="G215" s="38"/>
      <c r="H215" s="36"/>
      <c r="I215" s="36"/>
      <c r="J215" s="27"/>
      <c r="K215" s="44"/>
      <c r="L215" s="44"/>
      <c r="M215" s="77"/>
    </row>
    <row r="216" spans="1:13" x14ac:dyDescent="0.35">
      <c r="A216" s="25"/>
      <c r="B216" s="26"/>
      <c r="C216" s="27"/>
      <c r="D216" s="36"/>
      <c r="E216" s="37"/>
      <c r="F216" s="36"/>
      <c r="G216" s="38"/>
      <c r="H216" s="36"/>
      <c r="I216" s="36"/>
      <c r="J216" s="27"/>
      <c r="K216" s="44"/>
      <c r="L216" s="44"/>
      <c r="M216" s="77"/>
    </row>
    <row r="217" spans="1:13" x14ac:dyDescent="0.35">
      <c r="A217" s="25"/>
      <c r="B217" s="26"/>
      <c r="C217" s="27"/>
      <c r="D217" s="36"/>
      <c r="E217" s="37"/>
      <c r="F217" s="36"/>
      <c r="G217" s="38"/>
      <c r="H217" s="36"/>
      <c r="I217" s="36"/>
      <c r="J217" s="27"/>
      <c r="K217" s="44"/>
      <c r="L217" s="44"/>
      <c r="M217" s="77"/>
    </row>
    <row r="218" spans="1:13" x14ac:dyDescent="0.35">
      <c r="A218" s="25"/>
      <c r="B218" s="26"/>
      <c r="C218" s="27"/>
      <c r="D218" s="36"/>
      <c r="E218" s="37"/>
      <c r="F218" s="36"/>
      <c r="G218" s="38"/>
      <c r="H218" s="36"/>
      <c r="I218" s="36"/>
      <c r="J218" s="27"/>
      <c r="K218" s="44"/>
      <c r="L218" s="44"/>
      <c r="M218" s="77"/>
    </row>
    <row r="219" spans="1:13" x14ac:dyDescent="0.35">
      <c r="A219" s="25"/>
      <c r="B219" s="26"/>
      <c r="C219" s="27"/>
      <c r="D219" s="36"/>
      <c r="E219" s="37"/>
      <c r="F219" s="36"/>
      <c r="G219" s="38"/>
      <c r="H219" s="36"/>
      <c r="I219" s="36"/>
      <c r="J219" s="27"/>
      <c r="K219" s="44"/>
      <c r="L219" s="44"/>
      <c r="M219" s="77"/>
    </row>
    <row r="220" spans="1:13" x14ac:dyDescent="0.35">
      <c r="A220" s="25"/>
      <c r="B220" s="26"/>
      <c r="C220" s="27"/>
      <c r="D220" s="36"/>
      <c r="E220" s="37"/>
      <c r="F220" s="36"/>
      <c r="G220" s="38"/>
      <c r="H220" s="36"/>
      <c r="I220" s="36"/>
      <c r="J220" s="27"/>
      <c r="K220" s="44"/>
      <c r="L220" s="44"/>
      <c r="M220" s="77"/>
    </row>
    <row r="221" spans="1:13" x14ac:dyDescent="0.35">
      <c r="A221" s="25"/>
      <c r="B221" s="26"/>
      <c r="C221" s="27"/>
      <c r="D221" s="36"/>
      <c r="E221" s="37"/>
      <c r="F221" s="36"/>
      <c r="G221" s="38"/>
      <c r="H221" s="36"/>
      <c r="I221" s="36"/>
      <c r="J221" s="27"/>
      <c r="K221" s="44"/>
      <c r="L221" s="44"/>
      <c r="M221" s="77"/>
    </row>
    <row r="222" spans="1:13" x14ac:dyDescent="0.35">
      <c r="A222" s="25"/>
      <c r="B222" s="26"/>
      <c r="C222" s="27"/>
      <c r="D222" s="36"/>
      <c r="E222" s="37"/>
      <c r="F222" s="36"/>
      <c r="G222" s="38"/>
      <c r="H222" s="36"/>
      <c r="I222" s="36"/>
      <c r="J222" s="27"/>
      <c r="K222" s="44"/>
      <c r="L222" s="44"/>
      <c r="M222" s="77"/>
    </row>
    <row r="223" spans="1:13" x14ac:dyDescent="0.35">
      <c r="A223" s="25"/>
      <c r="B223" s="26"/>
      <c r="C223" s="27"/>
      <c r="D223" s="36"/>
      <c r="E223" s="37"/>
      <c r="F223" s="36"/>
      <c r="G223" s="38"/>
      <c r="H223" s="36"/>
      <c r="I223" s="36"/>
      <c r="J223" s="27"/>
      <c r="K223" s="44"/>
      <c r="L223" s="44"/>
      <c r="M223" s="77"/>
    </row>
    <row r="224" spans="1:13" x14ac:dyDescent="0.35">
      <c r="A224" s="25"/>
      <c r="B224" s="26"/>
      <c r="C224" s="27"/>
      <c r="D224" s="36"/>
      <c r="E224" s="37"/>
      <c r="F224" s="36"/>
      <c r="G224" s="38"/>
      <c r="H224" s="36"/>
      <c r="I224" s="36"/>
      <c r="J224" s="27"/>
      <c r="K224" s="44"/>
      <c r="L224" s="44"/>
      <c r="M224" s="77"/>
    </row>
    <row r="225" spans="1:13" x14ac:dyDescent="0.35">
      <c r="A225" s="25"/>
      <c r="B225" s="26"/>
      <c r="C225" s="27"/>
      <c r="D225" s="36"/>
      <c r="E225" s="37"/>
      <c r="F225" s="36"/>
      <c r="G225" s="38"/>
      <c r="H225" s="36"/>
      <c r="I225" s="36"/>
      <c r="J225" s="27"/>
      <c r="K225" s="44"/>
      <c r="L225" s="44"/>
      <c r="M225" s="77"/>
    </row>
    <row r="226" spans="1:13" x14ac:dyDescent="0.35">
      <c r="A226" s="25"/>
      <c r="B226" s="26"/>
      <c r="C226" s="27"/>
      <c r="D226" s="36"/>
      <c r="E226" s="37"/>
      <c r="F226" s="36"/>
      <c r="G226" s="38"/>
      <c r="H226" s="36"/>
      <c r="I226" s="36"/>
      <c r="J226" s="27"/>
      <c r="K226" s="44"/>
      <c r="L226" s="44"/>
      <c r="M226" s="77"/>
    </row>
    <row r="227" spans="1:13" x14ac:dyDescent="0.35">
      <c r="A227" s="25"/>
      <c r="B227" s="26"/>
      <c r="C227" s="27"/>
      <c r="D227" s="36"/>
      <c r="E227" s="37"/>
      <c r="F227" s="36"/>
      <c r="G227" s="38"/>
      <c r="H227" s="36"/>
      <c r="I227" s="36"/>
      <c r="J227" s="27"/>
      <c r="K227" s="44"/>
      <c r="L227" s="44"/>
      <c r="M227" s="77"/>
    </row>
    <row r="228" spans="1:13" x14ac:dyDescent="0.35">
      <c r="A228" s="25"/>
      <c r="B228" s="26"/>
      <c r="C228" s="27"/>
      <c r="D228" s="36"/>
      <c r="E228" s="37"/>
      <c r="F228" s="36"/>
      <c r="G228" s="38"/>
      <c r="H228" s="36"/>
      <c r="I228" s="36"/>
      <c r="J228" s="27"/>
      <c r="K228" s="44"/>
      <c r="L228" s="44"/>
      <c r="M228" s="77"/>
    </row>
    <row r="229" spans="1:13" x14ac:dyDescent="0.35">
      <c r="A229" s="25"/>
      <c r="B229" s="26"/>
      <c r="C229" s="27"/>
      <c r="D229" s="36"/>
      <c r="E229" s="37"/>
      <c r="F229" s="36"/>
      <c r="G229" s="38"/>
      <c r="H229" s="36"/>
      <c r="I229" s="36"/>
      <c r="J229" s="27"/>
      <c r="K229" s="44"/>
      <c r="L229" s="44"/>
      <c r="M229" s="77"/>
    </row>
    <row r="230" spans="1:13" x14ac:dyDescent="0.35">
      <c r="A230" s="25"/>
      <c r="B230" s="26"/>
      <c r="C230" s="27"/>
      <c r="D230" s="36"/>
      <c r="E230" s="37"/>
      <c r="F230" s="36"/>
      <c r="G230" s="38"/>
      <c r="H230" s="36"/>
      <c r="I230" s="36"/>
      <c r="J230" s="27"/>
      <c r="K230" s="44"/>
      <c r="L230" s="44"/>
      <c r="M230" s="77"/>
    </row>
    <row r="231" spans="1:13" x14ac:dyDescent="0.35">
      <c r="A231" s="25"/>
      <c r="B231" s="26"/>
      <c r="C231" s="27"/>
      <c r="D231" s="36"/>
      <c r="E231" s="37"/>
      <c r="F231" s="36"/>
      <c r="G231" s="38"/>
      <c r="H231" s="36"/>
      <c r="I231" s="36"/>
      <c r="J231" s="27"/>
      <c r="K231" s="44"/>
      <c r="L231" s="44"/>
      <c r="M231" s="77"/>
    </row>
    <row r="232" spans="1:13" x14ac:dyDescent="0.35">
      <c r="A232" s="25"/>
      <c r="B232" s="26"/>
      <c r="C232" s="27"/>
      <c r="D232" s="36"/>
      <c r="E232" s="37"/>
      <c r="F232" s="36"/>
      <c r="G232" s="38"/>
      <c r="H232" s="36"/>
      <c r="I232" s="36"/>
      <c r="J232" s="27"/>
      <c r="K232" s="44"/>
      <c r="L232" s="44"/>
      <c r="M232" s="77"/>
    </row>
    <row r="233" spans="1:13" x14ac:dyDescent="0.35">
      <c r="A233" s="25"/>
      <c r="B233" s="26"/>
      <c r="C233" s="27"/>
      <c r="D233" s="36"/>
      <c r="E233" s="37"/>
      <c r="F233" s="36"/>
      <c r="G233" s="38"/>
      <c r="H233" s="36"/>
      <c r="I233" s="36"/>
      <c r="J233" s="27"/>
      <c r="K233" s="44"/>
      <c r="L233" s="44"/>
      <c r="M233" s="77"/>
    </row>
    <row r="234" spans="1:13" x14ac:dyDescent="0.35">
      <c r="A234" s="25"/>
      <c r="B234" s="26"/>
      <c r="C234" s="27"/>
      <c r="D234" s="36"/>
      <c r="E234" s="37"/>
      <c r="F234" s="36"/>
      <c r="G234" s="38"/>
      <c r="H234" s="36"/>
      <c r="I234" s="36"/>
      <c r="J234" s="27"/>
      <c r="K234" s="44"/>
      <c r="L234" s="44"/>
      <c r="M234" s="77"/>
    </row>
    <row r="235" spans="1:13" x14ac:dyDescent="0.35">
      <c r="A235" s="25"/>
      <c r="B235" s="26"/>
      <c r="C235" s="27"/>
      <c r="D235" s="36"/>
      <c r="E235" s="37"/>
      <c r="F235" s="36"/>
      <c r="G235" s="38"/>
      <c r="H235" s="36"/>
      <c r="I235" s="36"/>
      <c r="J235" s="27"/>
      <c r="K235" s="44"/>
      <c r="L235" s="44"/>
      <c r="M235" s="77"/>
    </row>
    <row r="236" spans="1:13" x14ac:dyDescent="0.35">
      <c r="A236" s="25"/>
      <c r="B236" s="26"/>
      <c r="C236" s="27"/>
      <c r="D236" s="36"/>
      <c r="E236" s="37"/>
      <c r="F236" s="36"/>
      <c r="G236" s="38"/>
      <c r="H236" s="36"/>
      <c r="I236" s="36"/>
      <c r="J236" s="27"/>
      <c r="K236" s="44"/>
      <c r="L236" s="44"/>
      <c r="M236" s="77"/>
    </row>
    <row r="237" spans="1:13" x14ac:dyDescent="0.35">
      <c r="A237" s="25"/>
      <c r="B237" s="26"/>
      <c r="C237" s="27"/>
      <c r="D237" s="36"/>
      <c r="E237" s="37"/>
      <c r="F237" s="36"/>
      <c r="G237" s="38"/>
      <c r="H237" s="36"/>
      <c r="I237" s="36"/>
      <c r="J237" s="27"/>
      <c r="K237" s="44"/>
      <c r="L237" s="44"/>
      <c r="M237" s="77"/>
    </row>
    <row r="238" spans="1:13" x14ac:dyDescent="0.35">
      <c r="A238" s="25"/>
      <c r="B238" s="26"/>
      <c r="C238" s="27"/>
      <c r="D238" s="36"/>
      <c r="E238" s="37"/>
      <c r="F238" s="36"/>
      <c r="G238" s="38"/>
      <c r="H238" s="36"/>
      <c r="I238" s="36"/>
      <c r="J238" s="27"/>
      <c r="K238" s="44"/>
      <c r="L238" s="44"/>
      <c r="M238" s="77"/>
    </row>
    <row r="239" spans="1:13" x14ac:dyDescent="0.35">
      <c r="A239" s="25"/>
      <c r="B239" s="26"/>
      <c r="C239" s="27"/>
      <c r="D239" s="36"/>
      <c r="E239" s="37"/>
      <c r="F239" s="36"/>
      <c r="G239" s="38"/>
      <c r="H239" s="36"/>
      <c r="I239" s="36"/>
      <c r="J239" s="27"/>
      <c r="K239" s="44"/>
      <c r="L239" s="44"/>
      <c r="M239" s="77"/>
    </row>
    <row r="240" spans="1:13" x14ac:dyDescent="0.35">
      <c r="A240" s="25"/>
      <c r="B240" s="26"/>
      <c r="C240" s="27"/>
      <c r="D240" s="36"/>
      <c r="E240" s="37"/>
      <c r="F240" s="36"/>
      <c r="G240" s="38"/>
      <c r="H240" s="36"/>
      <c r="I240" s="36"/>
      <c r="J240" s="27"/>
      <c r="K240" s="44"/>
      <c r="L240" s="44"/>
      <c r="M240" s="77"/>
    </row>
    <row r="241" spans="1:13" x14ac:dyDescent="0.35">
      <c r="A241" s="25"/>
      <c r="B241" s="26"/>
      <c r="C241" s="27"/>
      <c r="D241" s="36"/>
      <c r="E241" s="37"/>
      <c r="F241" s="36"/>
      <c r="G241" s="38"/>
      <c r="H241" s="36"/>
      <c r="I241" s="36"/>
      <c r="J241" s="27"/>
      <c r="K241" s="44"/>
      <c r="L241" s="44"/>
      <c r="M241" s="77"/>
    </row>
    <row r="242" spans="1:13" x14ac:dyDescent="0.35">
      <c r="A242" s="25"/>
      <c r="B242" s="26"/>
      <c r="C242" s="27"/>
      <c r="D242" s="36"/>
      <c r="E242" s="37"/>
      <c r="F242" s="36"/>
      <c r="G242" s="38"/>
      <c r="H242" s="36"/>
      <c r="I242" s="36"/>
      <c r="J242" s="27"/>
      <c r="K242" s="44"/>
      <c r="L242" s="44"/>
      <c r="M242" s="77"/>
    </row>
    <row r="243" spans="1:13" x14ac:dyDescent="0.35">
      <c r="A243" s="25"/>
      <c r="B243" s="26"/>
      <c r="C243" s="27"/>
      <c r="D243" s="36"/>
      <c r="E243" s="37"/>
      <c r="F243" s="36"/>
      <c r="G243" s="38"/>
      <c r="H243" s="36"/>
      <c r="I243" s="36"/>
      <c r="J243" s="27"/>
      <c r="K243" s="44"/>
      <c r="L243" s="44"/>
      <c r="M243" s="77"/>
    </row>
    <row r="244" spans="1:13" x14ac:dyDescent="0.35">
      <c r="A244" s="25"/>
      <c r="B244" s="26"/>
      <c r="C244" s="27"/>
      <c r="D244" s="36"/>
      <c r="E244" s="37"/>
      <c r="F244" s="36"/>
      <c r="G244" s="38"/>
      <c r="H244" s="36"/>
      <c r="I244" s="36"/>
      <c r="J244" s="27"/>
      <c r="K244" s="44"/>
      <c r="L244" s="44"/>
      <c r="M244" s="77"/>
    </row>
    <row r="245" spans="1:13" x14ac:dyDescent="0.35">
      <c r="A245" s="25"/>
      <c r="B245" s="26"/>
      <c r="C245" s="27"/>
      <c r="D245" s="36"/>
      <c r="E245" s="37"/>
      <c r="F245" s="36"/>
      <c r="G245" s="38"/>
      <c r="H245" s="36"/>
      <c r="I245" s="36"/>
      <c r="J245" s="27"/>
      <c r="K245" s="44"/>
      <c r="L245" s="44"/>
      <c r="M245" s="77"/>
    </row>
    <row r="246" spans="1:13" x14ac:dyDescent="0.35">
      <c r="A246" s="25"/>
      <c r="B246" s="26"/>
      <c r="C246" s="27"/>
      <c r="D246" s="36"/>
      <c r="E246" s="37"/>
      <c r="F246" s="36"/>
      <c r="G246" s="38"/>
      <c r="H246" s="36"/>
      <c r="I246" s="36"/>
      <c r="J246" s="27"/>
      <c r="K246" s="44"/>
      <c r="L246" s="44"/>
      <c r="M246" s="77"/>
    </row>
    <row r="247" spans="1:13" x14ac:dyDescent="0.35">
      <c r="A247" s="25"/>
      <c r="B247" s="26"/>
      <c r="C247" s="27"/>
      <c r="D247" s="36"/>
      <c r="E247" s="37"/>
      <c r="F247" s="36"/>
      <c r="G247" s="38"/>
      <c r="H247" s="36"/>
      <c r="I247" s="36"/>
      <c r="J247" s="27"/>
      <c r="K247" s="44"/>
      <c r="L247" s="44"/>
      <c r="M247" s="77"/>
    </row>
    <row r="248" spans="1:13" x14ac:dyDescent="0.35">
      <c r="A248" s="25"/>
      <c r="B248" s="26"/>
      <c r="C248" s="27"/>
      <c r="D248" s="36"/>
      <c r="E248" s="37"/>
      <c r="F248" s="36"/>
      <c r="G248" s="38"/>
      <c r="H248" s="36"/>
      <c r="I248" s="36"/>
      <c r="J248" s="27"/>
      <c r="K248" s="44"/>
      <c r="L248" s="44"/>
      <c r="M248" s="77"/>
    </row>
    <row r="249" spans="1:13" x14ac:dyDescent="0.35">
      <c r="A249" s="25"/>
      <c r="B249" s="26"/>
      <c r="C249" s="27"/>
      <c r="D249" s="36"/>
      <c r="E249" s="37"/>
      <c r="F249" s="36"/>
      <c r="G249" s="38"/>
      <c r="H249" s="36"/>
      <c r="I249" s="36"/>
      <c r="J249" s="27"/>
      <c r="K249" s="44"/>
      <c r="L249" s="44"/>
      <c r="M249" s="77"/>
    </row>
    <row r="250" spans="1:13" x14ac:dyDescent="0.35">
      <c r="A250" s="25"/>
      <c r="B250" s="26"/>
      <c r="C250" s="27"/>
      <c r="D250" s="36"/>
      <c r="E250" s="37"/>
      <c r="F250" s="36"/>
      <c r="G250" s="38"/>
      <c r="H250" s="36"/>
      <c r="I250" s="36"/>
      <c r="J250" s="27"/>
      <c r="K250" s="44"/>
      <c r="L250" s="44"/>
      <c r="M250" s="77"/>
    </row>
    <row r="251" spans="1:13" x14ac:dyDescent="0.35">
      <c r="A251" s="25"/>
      <c r="B251" s="26"/>
      <c r="C251" s="27"/>
      <c r="D251" s="36"/>
      <c r="E251" s="37"/>
      <c r="F251" s="36"/>
      <c r="G251" s="38"/>
      <c r="H251" s="36"/>
      <c r="I251" s="36"/>
      <c r="J251" s="27"/>
      <c r="K251" s="44"/>
      <c r="L251" s="44"/>
      <c r="M251" s="77"/>
    </row>
    <row r="252" spans="1:13" x14ac:dyDescent="0.35">
      <c r="A252" s="25"/>
      <c r="B252" s="26"/>
      <c r="C252" s="27"/>
      <c r="D252" s="36"/>
      <c r="E252" s="37"/>
      <c r="F252" s="36"/>
      <c r="G252" s="38"/>
      <c r="H252" s="36"/>
      <c r="I252" s="36"/>
      <c r="J252" s="27"/>
      <c r="K252" s="44"/>
      <c r="L252" s="44"/>
      <c r="M252" s="77"/>
    </row>
    <row r="253" spans="1:13" x14ac:dyDescent="0.35">
      <c r="A253" s="25"/>
      <c r="B253" s="26"/>
      <c r="C253" s="27"/>
      <c r="D253" s="36"/>
      <c r="E253" s="37"/>
      <c r="F253" s="36"/>
      <c r="G253" s="38"/>
      <c r="H253" s="36"/>
      <c r="I253" s="36"/>
      <c r="J253" s="27"/>
      <c r="K253" s="44"/>
      <c r="L253" s="44"/>
      <c r="M253" s="77"/>
    </row>
    <row r="254" spans="1:13" x14ac:dyDescent="0.35">
      <c r="A254" s="25"/>
      <c r="B254" s="26"/>
      <c r="C254" s="27"/>
      <c r="D254" s="36"/>
      <c r="E254" s="37"/>
      <c r="F254" s="36"/>
      <c r="G254" s="38"/>
      <c r="H254" s="36"/>
      <c r="I254" s="36"/>
      <c r="J254" s="27"/>
      <c r="K254" s="44"/>
      <c r="L254" s="44"/>
      <c r="M254" s="77"/>
    </row>
    <row r="255" spans="1:13" x14ac:dyDescent="0.35">
      <c r="A255" s="25"/>
      <c r="B255" s="26"/>
      <c r="C255" s="27"/>
      <c r="D255" s="36"/>
      <c r="E255" s="37"/>
      <c r="F255" s="36"/>
      <c r="G255" s="38"/>
      <c r="H255" s="36"/>
      <c r="I255" s="36"/>
      <c r="J255" s="27"/>
      <c r="K255" s="44"/>
      <c r="L255" s="44"/>
      <c r="M255" s="77"/>
    </row>
    <row r="256" spans="1:13" x14ac:dyDescent="0.35">
      <c r="A256" s="25"/>
      <c r="B256" s="26"/>
      <c r="C256" s="27"/>
      <c r="D256" s="36"/>
      <c r="E256" s="37"/>
      <c r="F256" s="36"/>
      <c r="G256" s="38"/>
      <c r="H256" s="36"/>
      <c r="I256" s="36"/>
      <c r="J256" s="27"/>
      <c r="K256" s="44"/>
      <c r="L256" s="44"/>
      <c r="M256" s="77"/>
    </row>
    <row r="257" spans="1:13" x14ac:dyDescent="0.35">
      <c r="A257" s="25"/>
      <c r="B257" s="26"/>
      <c r="C257" s="27"/>
      <c r="D257" s="36"/>
      <c r="E257" s="37"/>
      <c r="F257" s="36"/>
      <c r="G257" s="38"/>
      <c r="H257" s="36"/>
      <c r="I257" s="36"/>
      <c r="J257" s="27"/>
      <c r="K257" s="44"/>
      <c r="L257" s="44"/>
      <c r="M257" s="77"/>
    </row>
    <row r="258" spans="1:13" x14ac:dyDescent="0.35">
      <c r="A258" s="25"/>
      <c r="B258" s="26"/>
      <c r="C258" s="27"/>
      <c r="D258" s="36"/>
      <c r="E258" s="37"/>
      <c r="F258" s="36"/>
      <c r="G258" s="38"/>
      <c r="H258" s="36"/>
      <c r="I258" s="36"/>
      <c r="J258" s="27"/>
      <c r="K258" s="44"/>
      <c r="L258" s="44"/>
      <c r="M258" s="77"/>
    </row>
    <row r="259" spans="1:13" x14ac:dyDescent="0.35">
      <c r="A259" s="25"/>
      <c r="B259" s="26"/>
      <c r="C259" s="27"/>
      <c r="D259" s="36"/>
      <c r="E259" s="37"/>
      <c r="F259" s="36"/>
      <c r="G259" s="38"/>
      <c r="H259" s="36"/>
      <c r="I259" s="36"/>
      <c r="J259" s="27"/>
      <c r="K259" s="44"/>
      <c r="L259" s="44"/>
      <c r="M259" s="77"/>
    </row>
    <row r="260" spans="1:13" x14ac:dyDescent="0.35">
      <c r="A260" s="25"/>
      <c r="B260" s="26"/>
      <c r="C260" s="27"/>
      <c r="D260" s="36"/>
      <c r="E260" s="37"/>
      <c r="F260" s="36"/>
      <c r="G260" s="38"/>
      <c r="H260" s="36"/>
      <c r="I260" s="36"/>
      <c r="J260" s="27"/>
      <c r="K260" s="44"/>
      <c r="L260" s="44"/>
      <c r="M260" s="77"/>
    </row>
    <row r="261" spans="1:13" x14ac:dyDescent="0.35">
      <c r="A261" s="25"/>
      <c r="B261" s="26"/>
      <c r="C261" s="27"/>
      <c r="D261" s="36"/>
      <c r="E261" s="37"/>
      <c r="F261" s="36"/>
      <c r="G261" s="38"/>
      <c r="H261" s="36"/>
      <c r="I261" s="36"/>
      <c r="J261" s="27"/>
      <c r="K261" s="44"/>
      <c r="L261" s="44"/>
      <c r="M261" s="77"/>
    </row>
    <row r="262" spans="1:13" x14ac:dyDescent="0.35">
      <c r="A262" s="25"/>
      <c r="B262" s="26"/>
      <c r="C262" s="27"/>
      <c r="D262" s="36"/>
      <c r="E262" s="37"/>
      <c r="F262" s="36"/>
      <c r="G262" s="38"/>
      <c r="H262" s="36"/>
      <c r="I262" s="36"/>
      <c r="J262" s="27"/>
      <c r="K262" s="44"/>
      <c r="L262" s="44"/>
      <c r="M262" s="77"/>
    </row>
    <row r="263" spans="1:13" x14ac:dyDescent="0.35">
      <c r="A263" s="25"/>
      <c r="B263" s="26"/>
      <c r="C263" s="27"/>
      <c r="D263" s="36"/>
      <c r="E263" s="37"/>
      <c r="F263" s="36"/>
      <c r="G263" s="38"/>
      <c r="H263" s="36"/>
      <c r="I263" s="36"/>
      <c r="J263" s="27"/>
      <c r="K263" s="44"/>
      <c r="L263" s="44"/>
      <c r="M263" s="77"/>
    </row>
    <row r="264" spans="1:13" x14ac:dyDescent="0.35">
      <c r="A264" s="25"/>
      <c r="B264" s="26"/>
      <c r="C264" s="27"/>
      <c r="D264" s="36"/>
      <c r="E264" s="37"/>
      <c r="F264" s="36"/>
      <c r="G264" s="38"/>
      <c r="H264" s="36"/>
      <c r="I264" s="36"/>
      <c r="J264" s="27"/>
      <c r="K264" s="44"/>
      <c r="L264" s="44"/>
      <c r="M264" s="77"/>
    </row>
    <row r="265" spans="1:13" x14ac:dyDescent="0.35">
      <c r="A265" s="25"/>
      <c r="B265" s="26"/>
      <c r="C265" s="27"/>
      <c r="D265" s="36"/>
      <c r="E265" s="37"/>
      <c r="F265" s="36"/>
      <c r="G265" s="38"/>
      <c r="H265" s="36"/>
      <c r="I265" s="36"/>
      <c r="J265" s="27"/>
      <c r="K265" s="44"/>
      <c r="L265" s="44"/>
      <c r="M265" s="77"/>
    </row>
    <row r="266" spans="1:13" x14ac:dyDescent="0.35">
      <c r="A266" s="25"/>
      <c r="B266" s="26"/>
      <c r="C266" s="27"/>
      <c r="D266" s="36"/>
      <c r="E266" s="37"/>
      <c r="F266" s="36"/>
      <c r="G266" s="38"/>
      <c r="H266" s="36"/>
      <c r="I266" s="36"/>
      <c r="J266" s="27"/>
      <c r="K266" s="44"/>
      <c r="L266" s="44"/>
      <c r="M266" s="77"/>
    </row>
    <row r="267" spans="1:13" x14ac:dyDescent="0.35">
      <c r="A267" s="25"/>
      <c r="B267" s="26"/>
      <c r="C267" s="27"/>
      <c r="D267" s="36"/>
      <c r="E267" s="37"/>
      <c r="F267" s="36"/>
      <c r="G267" s="38"/>
      <c r="H267" s="36"/>
      <c r="I267" s="36"/>
      <c r="J267" s="27"/>
      <c r="K267" s="44"/>
      <c r="L267" s="44"/>
      <c r="M267" s="77"/>
    </row>
    <row r="268" spans="1:13" x14ac:dyDescent="0.35">
      <c r="A268" s="25"/>
      <c r="B268" s="26"/>
      <c r="C268" s="27"/>
      <c r="D268" s="36"/>
      <c r="E268" s="37"/>
      <c r="F268" s="36"/>
      <c r="G268" s="38"/>
      <c r="H268" s="36"/>
      <c r="I268" s="36"/>
      <c r="J268" s="27"/>
      <c r="K268" s="44"/>
      <c r="L268" s="44"/>
      <c r="M268" s="77"/>
    </row>
    <row r="269" spans="1:13" x14ac:dyDescent="0.35">
      <c r="A269" s="25"/>
      <c r="B269" s="26"/>
      <c r="C269" s="27"/>
      <c r="D269" s="36"/>
      <c r="E269" s="37"/>
      <c r="F269" s="36"/>
      <c r="G269" s="38"/>
      <c r="H269" s="36"/>
      <c r="I269" s="36"/>
      <c r="J269" s="27"/>
      <c r="K269" s="44"/>
      <c r="L269" s="44"/>
      <c r="M269" s="77"/>
    </row>
    <row r="270" spans="1:13" x14ac:dyDescent="0.35">
      <c r="A270" s="25"/>
      <c r="B270" s="26"/>
      <c r="C270" s="27"/>
      <c r="D270" s="36"/>
      <c r="E270" s="37"/>
      <c r="F270" s="36"/>
      <c r="G270" s="38"/>
      <c r="H270" s="36"/>
      <c r="I270" s="36"/>
      <c r="J270" s="27"/>
      <c r="K270" s="44"/>
      <c r="L270" s="44"/>
      <c r="M270" s="77"/>
    </row>
    <row r="271" spans="1:13" x14ac:dyDescent="0.35">
      <c r="A271" s="25"/>
      <c r="B271" s="26"/>
      <c r="C271" s="27"/>
      <c r="D271" s="36"/>
      <c r="E271" s="37"/>
      <c r="F271" s="36"/>
      <c r="G271" s="38"/>
      <c r="H271" s="36"/>
      <c r="I271" s="36"/>
      <c r="J271" s="27"/>
      <c r="K271" s="44"/>
      <c r="L271" s="44"/>
      <c r="M271" s="77"/>
    </row>
    <row r="272" spans="1:13" x14ac:dyDescent="0.35">
      <c r="A272" s="25"/>
      <c r="B272" s="26"/>
      <c r="C272" s="27"/>
      <c r="D272" s="36"/>
      <c r="E272" s="37"/>
      <c r="F272" s="36"/>
      <c r="G272" s="38"/>
      <c r="H272" s="36"/>
      <c r="I272" s="36"/>
      <c r="J272" s="27"/>
      <c r="K272" s="44"/>
      <c r="L272" s="44"/>
      <c r="M272" s="77"/>
    </row>
    <row r="273" spans="1:13" x14ac:dyDescent="0.35">
      <c r="A273" s="25"/>
      <c r="B273" s="26"/>
      <c r="C273" s="27"/>
      <c r="D273" s="36"/>
      <c r="E273" s="37"/>
      <c r="F273" s="36"/>
      <c r="G273" s="38"/>
      <c r="H273" s="36"/>
      <c r="I273" s="36"/>
      <c r="J273" s="27"/>
      <c r="K273" s="44"/>
      <c r="L273" s="44"/>
      <c r="M273" s="77"/>
    </row>
    <row r="274" spans="1:13" x14ac:dyDescent="0.35">
      <c r="A274" s="25"/>
      <c r="B274" s="26"/>
      <c r="C274" s="27"/>
      <c r="D274" s="36"/>
      <c r="E274" s="37"/>
      <c r="F274" s="36"/>
      <c r="G274" s="38"/>
      <c r="H274" s="36"/>
      <c r="I274" s="36"/>
      <c r="J274" s="27"/>
      <c r="K274" s="44"/>
      <c r="L274" s="44"/>
      <c r="M274" s="77"/>
    </row>
    <row r="275" spans="1:13" x14ac:dyDescent="0.35">
      <c r="A275" s="25"/>
      <c r="B275" s="26"/>
      <c r="C275" s="27"/>
      <c r="D275" s="36"/>
      <c r="E275" s="37"/>
      <c r="F275" s="36"/>
      <c r="G275" s="38"/>
      <c r="H275" s="36"/>
      <c r="I275" s="36"/>
      <c r="J275" s="27"/>
      <c r="K275" s="44"/>
      <c r="L275" s="44"/>
      <c r="M275" s="77"/>
    </row>
    <row r="276" spans="1:13" x14ac:dyDescent="0.35">
      <c r="A276" s="25"/>
      <c r="B276" s="26"/>
      <c r="C276" s="27"/>
      <c r="D276" s="36"/>
      <c r="E276" s="37"/>
      <c r="F276" s="36"/>
      <c r="G276" s="38"/>
      <c r="H276" s="36"/>
      <c r="I276" s="36"/>
      <c r="J276" s="27"/>
      <c r="K276" s="44"/>
      <c r="L276" s="44"/>
      <c r="M276" s="77"/>
    </row>
    <row r="277" spans="1:13" x14ac:dyDescent="0.35">
      <c r="A277" s="25"/>
      <c r="B277" s="26"/>
      <c r="C277" s="27"/>
      <c r="D277" s="36"/>
      <c r="E277" s="37"/>
      <c r="F277" s="36"/>
      <c r="G277" s="38"/>
      <c r="H277" s="36"/>
      <c r="I277" s="36"/>
      <c r="J277" s="27"/>
      <c r="K277" s="44"/>
      <c r="L277" s="44"/>
      <c r="M277" s="77"/>
    </row>
    <row r="278" spans="1:13" x14ac:dyDescent="0.35">
      <c r="A278" s="25"/>
      <c r="B278" s="26"/>
      <c r="C278" s="27"/>
      <c r="D278" s="36"/>
      <c r="E278" s="37"/>
      <c r="F278" s="36"/>
      <c r="G278" s="38"/>
      <c r="H278" s="36"/>
      <c r="I278" s="36"/>
      <c r="J278" s="27"/>
      <c r="K278" s="44"/>
      <c r="L278" s="44"/>
      <c r="M278" s="77"/>
    </row>
    <row r="279" spans="1:13" x14ac:dyDescent="0.35">
      <c r="A279" s="25"/>
      <c r="B279" s="26"/>
      <c r="C279" s="27"/>
      <c r="D279" s="36"/>
      <c r="E279" s="37"/>
      <c r="F279" s="36"/>
      <c r="G279" s="38"/>
      <c r="H279" s="36"/>
      <c r="I279" s="36"/>
      <c r="J279" s="27"/>
      <c r="K279" s="44"/>
      <c r="L279" s="44"/>
      <c r="M279" s="77"/>
    </row>
    <row r="280" spans="1:13" x14ac:dyDescent="0.35">
      <c r="A280" s="25"/>
      <c r="B280" s="26"/>
      <c r="C280" s="27"/>
      <c r="D280" s="36"/>
      <c r="E280" s="37"/>
      <c r="F280" s="36"/>
      <c r="G280" s="38"/>
      <c r="H280" s="36"/>
      <c r="I280" s="36"/>
      <c r="J280" s="27"/>
      <c r="K280" s="44"/>
      <c r="L280" s="44"/>
      <c r="M280" s="77"/>
    </row>
    <row r="281" spans="1:13" x14ac:dyDescent="0.35">
      <c r="A281" s="25"/>
      <c r="B281" s="26"/>
      <c r="C281" s="27"/>
      <c r="D281" s="36"/>
      <c r="E281" s="37"/>
      <c r="F281" s="36"/>
      <c r="G281" s="38"/>
      <c r="H281" s="36"/>
      <c r="I281" s="36"/>
      <c r="J281" s="27"/>
      <c r="K281" s="44"/>
      <c r="L281" s="44"/>
      <c r="M281" s="77"/>
    </row>
    <row r="282" spans="1:13" x14ac:dyDescent="0.35">
      <c r="A282" s="25"/>
      <c r="B282" s="26"/>
      <c r="C282" s="27"/>
      <c r="D282" s="36"/>
      <c r="E282" s="37"/>
      <c r="F282" s="36"/>
      <c r="G282" s="38"/>
      <c r="H282" s="36"/>
      <c r="I282" s="36"/>
      <c r="J282" s="27"/>
      <c r="K282" s="44"/>
      <c r="L282" s="44"/>
      <c r="M282" s="77"/>
    </row>
    <row r="283" spans="1:13" x14ac:dyDescent="0.35">
      <c r="A283" s="25"/>
      <c r="B283" s="26"/>
      <c r="C283" s="27"/>
      <c r="D283" s="36"/>
      <c r="E283" s="37"/>
      <c r="F283" s="36"/>
      <c r="G283" s="38"/>
      <c r="H283" s="36"/>
      <c r="I283" s="36"/>
      <c r="J283" s="27"/>
      <c r="K283" s="44"/>
      <c r="L283" s="44"/>
      <c r="M283" s="77"/>
    </row>
    <row r="284" spans="1:13" x14ac:dyDescent="0.35">
      <c r="A284" s="25"/>
      <c r="B284" s="26"/>
      <c r="C284" s="27"/>
      <c r="D284" s="36"/>
      <c r="E284" s="37"/>
      <c r="F284" s="36"/>
      <c r="G284" s="38"/>
      <c r="H284" s="36"/>
      <c r="I284" s="36"/>
      <c r="J284" s="27"/>
      <c r="K284" s="44"/>
      <c r="L284" s="44"/>
      <c r="M284" s="77"/>
    </row>
    <row r="285" spans="1:13" x14ac:dyDescent="0.35">
      <c r="A285" s="25"/>
      <c r="B285" s="26"/>
      <c r="C285" s="27"/>
      <c r="D285" s="36"/>
      <c r="E285" s="37"/>
      <c r="F285" s="36"/>
      <c r="G285" s="38"/>
      <c r="H285" s="36"/>
      <c r="I285" s="36"/>
      <c r="J285" s="27"/>
      <c r="K285" s="44"/>
      <c r="L285" s="44"/>
      <c r="M285" s="77"/>
    </row>
    <row r="286" spans="1:13" x14ac:dyDescent="0.35">
      <c r="A286" s="25"/>
      <c r="B286" s="26"/>
      <c r="C286" s="27"/>
      <c r="D286" s="36"/>
      <c r="E286" s="37"/>
      <c r="F286" s="36"/>
      <c r="G286" s="38"/>
      <c r="H286" s="36"/>
      <c r="I286" s="36"/>
      <c r="J286" s="27"/>
      <c r="K286" s="44"/>
      <c r="L286" s="44"/>
      <c r="M286" s="77"/>
    </row>
    <row r="287" spans="1:13" x14ac:dyDescent="0.35">
      <c r="A287" s="25"/>
      <c r="B287" s="26"/>
      <c r="C287" s="27"/>
      <c r="D287" s="36"/>
      <c r="E287" s="37"/>
      <c r="F287" s="36"/>
      <c r="G287" s="38"/>
      <c r="H287" s="36"/>
      <c r="I287" s="36"/>
      <c r="J287" s="27"/>
      <c r="K287" s="44"/>
      <c r="L287" s="44"/>
      <c r="M287" s="77"/>
    </row>
    <row r="288" spans="1:13" x14ac:dyDescent="0.35">
      <c r="A288" s="25"/>
      <c r="B288" s="26"/>
      <c r="C288" s="27"/>
      <c r="D288" s="36"/>
      <c r="E288" s="37"/>
      <c r="F288" s="36"/>
      <c r="G288" s="38"/>
      <c r="H288" s="36"/>
      <c r="I288" s="36"/>
      <c r="J288" s="27"/>
      <c r="K288" s="44"/>
      <c r="L288" s="44"/>
      <c r="M288" s="77"/>
    </row>
    <row r="289" spans="1:13" x14ac:dyDescent="0.35">
      <c r="A289" s="25"/>
      <c r="B289" s="26"/>
      <c r="C289" s="27"/>
      <c r="D289" s="36"/>
      <c r="E289" s="37"/>
      <c r="F289" s="36"/>
      <c r="G289" s="38"/>
      <c r="H289" s="36"/>
      <c r="I289" s="36"/>
      <c r="J289" s="27"/>
      <c r="K289" s="44"/>
      <c r="L289" s="44"/>
      <c r="M289" s="77"/>
    </row>
    <row r="290" spans="1:13" x14ac:dyDescent="0.35">
      <c r="A290" s="25"/>
      <c r="B290" s="26"/>
      <c r="C290" s="27"/>
      <c r="D290" s="36"/>
      <c r="E290" s="37"/>
      <c r="F290" s="36"/>
      <c r="G290" s="38"/>
      <c r="H290" s="36"/>
      <c r="I290" s="36"/>
      <c r="J290" s="27"/>
      <c r="K290" s="44"/>
      <c r="L290" s="44"/>
      <c r="M290" s="77"/>
    </row>
    <row r="291" spans="1:13" x14ac:dyDescent="0.35">
      <c r="A291" s="25"/>
      <c r="B291" s="26"/>
      <c r="C291" s="27"/>
      <c r="D291" s="36"/>
      <c r="E291" s="37"/>
      <c r="F291" s="36"/>
      <c r="G291" s="38"/>
      <c r="H291" s="36"/>
      <c r="I291" s="36"/>
      <c r="J291" s="27"/>
      <c r="K291" s="44"/>
      <c r="L291" s="44"/>
      <c r="M291" s="77"/>
    </row>
    <row r="292" spans="1:13" x14ac:dyDescent="0.35">
      <c r="A292" s="25"/>
      <c r="B292" s="26"/>
      <c r="C292" s="27"/>
      <c r="D292" s="36"/>
      <c r="E292" s="37"/>
      <c r="F292" s="36"/>
      <c r="G292" s="38"/>
      <c r="H292" s="36"/>
      <c r="I292" s="36"/>
      <c r="J292" s="27"/>
      <c r="K292" s="44"/>
      <c r="L292" s="44"/>
      <c r="M292" s="77"/>
    </row>
    <row r="293" spans="1:13" x14ac:dyDescent="0.35">
      <c r="A293" s="25"/>
      <c r="B293" s="26"/>
      <c r="C293" s="27"/>
      <c r="D293" s="36"/>
      <c r="E293" s="37"/>
      <c r="F293" s="36"/>
      <c r="G293" s="38"/>
      <c r="H293" s="36"/>
      <c r="I293" s="36"/>
      <c r="J293" s="27"/>
      <c r="K293" s="44"/>
      <c r="L293" s="44"/>
      <c r="M293" s="77"/>
    </row>
    <row r="294" spans="1:13" x14ac:dyDescent="0.35">
      <c r="A294" s="25"/>
      <c r="B294" s="26"/>
      <c r="C294" s="27"/>
      <c r="D294" s="36"/>
      <c r="E294" s="37"/>
      <c r="F294" s="36"/>
      <c r="G294" s="38"/>
      <c r="H294" s="36"/>
      <c r="I294" s="36"/>
      <c r="J294" s="27"/>
      <c r="K294" s="44"/>
      <c r="L294" s="44"/>
      <c r="M294" s="77"/>
    </row>
    <row r="295" spans="1:13" x14ac:dyDescent="0.35">
      <c r="A295" s="25"/>
      <c r="B295" s="26"/>
      <c r="C295" s="27"/>
      <c r="D295" s="36"/>
      <c r="E295" s="37"/>
      <c r="F295" s="36"/>
      <c r="G295" s="38"/>
      <c r="H295" s="36"/>
      <c r="I295" s="36"/>
      <c r="J295" s="27"/>
      <c r="K295" s="44"/>
      <c r="L295" s="44"/>
      <c r="M295" s="77"/>
    </row>
    <row r="296" spans="1:13" x14ac:dyDescent="0.35">
      <c r="A296" s="25"/>
      <c r="B296" s="26"/>
      <c r="C296" s="27"/>
      <c r="D296" s="36"/>
      <c r="E296" s="37"/>
      <c r="F296" s="36"/>
      <c r="G296" s="38"/>
      <c r="H296" s="36"/>
      <c r="I296" s="36"/>
      <c r="J296" s="27"/>
      <c r="K296" s="44"/>
      <c r="L296" s="44"/>
      <c r="M296" s="77"/>
    </row>
    <row r="297" spans="1:13" x14ac:dyDescent="0.35">
      <c r="A297" s="25"/>
      <c r="B297" s="26"/>
      <c r="C297" s="27"/>
      <c r="D297" s="36"/>
      <c r="E297" s="37"/>
      <c r="F297" s="36"/>
      <c r="G297" s="38"/>
      <c r="H297" s="36"/>
      <c r="I297" s="36"/>
      <c r="J297" s="27"/>
      <c r="K297" s="44"/>
      <c r="L297" s="44"/>
      <c r="M297" s="77"/>
    </row>
    <row r="298" spans="1:13" x14ac:dyDescent="0.35">
      <c r="A298" s="25"/>
      <c r="B298" s="26"/>
      <c r="C298" s="27"/>
      <c r="D298" s="36"/>
      <c r="E298" s="37"/>
      <c r="F298" s="36"/>
      <c r="G298" s="38"/>
      <c r="H298" s="36"/>
      <c r="I298" s="36"/>
      <c r="J298" s="27"/>
      <c r="K298" s="44"/>
      <c r="L298" s="44"/>
      <c r="M298" s="77"/>
    </row>
    <row r="299" spans="1:13" x14ac:dyDescent="0.35">
      <c r="A299" s="25"/>
      <c r="B299" s="26"/>
      <c r="C299" s="27"/>
      <c r="D299" s="36"/>
      <c r="E299" s="37"/>
      <c r="F299" s="36"/>
      <c r="G299" s="38"/>
      <c r="H299" s="36"/>
      <c r="I299" s="36"/>
      <c r="J299" s="27"/>
      <c r="K299" s="44"/>
      <c r="L299" s="44"/>
      <c r="M299" s="77"/>
    </row>
    <row r="300" spans="1:13" x14ac:dyDescent="0.35">
      <c r="A300" s="25"/>
      <c r="B300" s="26"/>
      <c r="C300" s="27"/>
      <c r="D300" s="36"/>
      <c r="E300" s="37"/>
      <c r="F300" s="36"/>
      <c r="G300" s="38"/>
      <c r="H300" s="36"/>
      <c r="I300" s="36"/>
      <c r="J300" s="27"/>
      <c r="K300" s="44"/>
      <c r="L300" s="44"/>
      <c r="M300" s="77"/>
    </row>
    <row r="301" spans="1:13" x14ac:dyDescent="0.35">
      <c r="A301" s="25"/>
      <c r="B301" s="26"/>
      <c r="C301" s="27"/>
      <c r="D301" s="36"/>
      <c r="E301" s="37"/>
      <c r="F301" s="36"/>
      <c r="G301" s="38"/>
      <c r="H301" s="36"/>
      <c r="I301" s="36"/>
      <c r="J301" s="27"/>
      <c r="K301" s="44"/>
      <c r="L301" s="44"/>
      <c r="M301" s="77"/>
    </row>
    <row r="302" spans="1:13" x14ac:dyDescent="0.35">
      <c r="A302" s="25"/>
      <c r="B302" s="26"/>
      <c r="C302" s="27"/>
      <c r="D302" s="36"/>
      <c r="E302" s="37"/>
      <c r="F302" s="36"/>
      <c r="G302" s="38"/>
      <c r="H302" s="36"/>
      <c r="I302" s="36"/>
      <c r="J302" s="27"/>
      <c r="K302" s="44"/>
      <c r="L302" s="44"/>
      <c r="M302" s="77"/>
    </row>
    <row r="303" spans="1:13" x14ac:dyDescent="0.35">
      <c r="A303" s="25"/>
      <c r="B303" s="26"/>
      <c r="C303" s="27"/>
      <c r="D303" s="36"/>
      <c r="E303" s="37"/>
      <c r="F303" s="36"/>
      <c r="G303" s="38"/>
      <c r="H303" s="36"/>
      <c r="I303" s="36"/>
      <c r="J303" s="27"/>
      <c r="K303" s="44"/>
      <c r="L303" s="44"/>
      <c r="M303" s="77"/>
    </row>
    <row r="304" spans="1:13" x14ac:dyDescent="0.35">
      <c r="A304" s="25"/>
      <c r="B304" s="26"/>
      <c r="C304" s="27"/>
      <c r="D304" s="36"/>
      <c r="E304" s="37"/>
      <c r="F304" s="36"/>
      <c r="G304" s="38"/>
      <c r="H304" s="36"/>
      <c r="I304" s="36"/>
      <c r="J304" s="27"/>
      <c r="K304" s="44"/>
      <c r="L304" s="44"/>
      <c r="M304" s="77"/>
    </row>
    <row r="305" spans="1:13" x14ac:dyDescent="0.35">
      <c r="A305" s="25"/>
      <c r="B305" s="26"/>
      <c r="C305" s="27"/>
      <c r="D305" s="36"/>
      <c r="E305" s="37"/>
      <c r="F305" s="36"/>
      <c r="G305" s="38"/>
      <c r="H305" s="36"/>
      <c r="I305" s="36"/>
      <c r="J305" s="27"/>
      <c r="K305" s="44"/>
      <c r="L305" s="44"/>
      <c r="M305" s="77"/>
    </row>
    <row r="306" spans="1:13" x14ac:dyDescent="0.35">
      <c r="A306" s="25"/>
      <c r="B306" s="26"/>
      <c r="C306" s="27"/>
      <c r="D306" s="36"/>
      <c r="E306" s="37"/>
      <c r="F306" s="36"/>
      <c r="G306" s="38"/>
      <c r="H306" s="36"/>
      <c r="I306" s="36"/>
      <c r="J306" s="27"/>
      <c r="K306" s="44"/>
      <c r="L306" s="44"/>
      <c r="M306" s="77"/>
    </row>
    <row r="307" spans="1:13" x14ac:dyDescent="0.35">
      <c r="A307" s="25"/>
      <c r="B307" s="26"/>
      <c r="C307" s="27"/>
      <c r="D307" s="36"/>
      <c r="E307" s="37"/>
      <c r="F307" s="36"/>
      <c r="G307" s="38"/>
      <c r="H307" s="36"/>
      <c r="I307" s="36"/>
      <c r="J307" s="27"/>
      <c r="K307" s="44"/>
      <c r="L307" s="44"/>
      <c r="M307" s="77"/>
    </row>
    <row r="308" spans="1:13" x14ac:dyDescent="0.35">
      <c r="A308" s="25"/>
      <c r="B308" s="26"/>
      <c r="C308" s="27"/>
      <c r="D308" s="36"/>
      <c r="E308" s="37"/>
      <c r="F308" s="36"/>
      <c r="G308" s="38"/>
      <c r="H308" s="36"/>
      <c r="I308" s="36"/>
      <c r="J308" s="27"/>
      <c r="K308" s="44"/>
      <c r="L308" s="44"/>
      <c r="M308" s="77"/>
    </row>
    <row r="309" spans="1:13" x14ac:dyDescent="0.35">
      <c r="A309" s="25"/>
      <c r="B309" s="26"/>
      <c r="C309" s="27"/>
      <c r="D309" s="36"/>
      <c r="E309" s="37"/>
      <c r="F309" s="36"/>
      <c r="G309" s="38"/>
      <c r="H309" s="36"/>
      <c r="I309" s="36"/>
      <c r="J309" s="27"/>
      <c r="K309" s="44"/>
      <c r="L309" s="44"/>
      <c r="M309" s="77"/>
    </row>
    <row r="310" spans="1:13" x14ac:dyDescent="0.35">
      <c r="A310" s="25"/>
      <c r="B310" s="26"/>
      <c r="C310" s="27"/>
      <c r="D310" s="36"/>
      <c r="E310" s="37"/>
      <c r="F310" s="36"/>
      <c r="G310" s="38"/>
      <c r="H310" s="36"/>
      <c r="I310" s="36"/>
      <c r="J310" s="27"/>
      <c r="K310" s="44"/>
      <c r="L310" s="44"/>
      <c r="M310" s="77"/>
    </row>
    <row r="311" spans="1:13" x14ac:dyDescent="0.35">
      <c r="A311" s="25"/>
      <c r="B311" s="26"/>
      <c r="C311" s="27"/>
      <c r="D311" s="36"/>
      <c r="E311" s="37"/>
      <c r="F311" s="36"/>
      <c r="G311" s="38"/>
      <c r="H311" s="36"/>
      <c r="I311" s="36"/>
      <c r="J311" s="27"/>
      <c r="K311" s="44"/>
      <c r="L311" s="44"/>
      <c r="M311" s="77"/>
    </row>
    <row r="312" spans="1:13" x14ac:dyDescent="0.35">
      <c r="A312" s="25"/>
      <c r="B312" s="26"/>
      <c r="C312" s="27"/>
      <c r="D312" s="36"/>
      <c r="E312" s="37"/>
      <c r="F312" s="36"/>
      <c r="G312" s="38"/>
      <c r="H312" s="36"/>
      <c r="I312" s="36"/>
      <c r="J312" s="27"/>
      <c r="K312" s="44"/>
      <c r="L312" s="44"/>
      <c r="M312" s="77"/>
    </row>
    <row r="313" spans="1:13" x14ac:dyDescent="0.35">
      <c r="A313" s="25"/>
      <c r="B313" s="26"/>
      <c r="C313" s="27"/>
      <c r="D313" s="36"/>
      <c r="E313" s="37"/>
      <c r="F313" s="36"/>
      <c r="G313" s="38"/>
      <c r="H313" s="36"/>
      <c r="I313" s="36"/>
      <c r="J313" s="27"/>
      <c r="K313" s="44"/>
      <c r="L313" s="44"/>
      <c r="M313" s="77"/>
    </row>
    <row r="314" spans="1:13" x14ac:dyDescent="0.35">
      <c r="A314" s="25"/>
      <c r="B314" s="26"/>
      <c r="C314" s="27"/>
      <c r="D314" s="36"/>
      <c r="E314" s="37"/>
      <c r="F314" s="36"/>
      <c r="G314" s="38"/>
      <c r="H314" s="36"/>
      <c r="I314" s="36"/>
      <c r="J314" s="27"/>
      <c r="K314" s="44"/>
      <c r="L314" s="44"/>
      <c r="M314" s="77"/>
    </row>
    <row r="315" spans="1:13" x14ac:dyDescent="0.35">
      <c r="A315" s="25"/>
      <c r="B315" s="26"/>
      <c r="C315" s="27"/>
      <c r="D315" s="36"/>
      <c r="E315" s="37"/>
      <c r="F315" s="36"/>
      <c r="G315" s="38"/>
      <c r="H315" s="36"/>
      <c r="I315" s="36"/>
      <c r="J315" s="27"/>
      <c r="K315" s="44"/>
      <c r="L315" s="44"/>
      <c r="M315" s="77"/>
    </row>
    <row r="316" spans="1:13" x14ac:dyDescent="0.35">
      <c r="A316" s="25"/>
      <c r="B316" s="26"/>
      <c r="C316" s="27"/>
      <c r="D316" s="36"/>
      <c r="E316" s="37"/>
      <c r="F316" s="36"/>
      <c r="G316" s="38"/>
      <c r="H316" s="36"/>
      <c r="I316" s="36"/>
      <c r="J316" s="27"/>
      <c r="K316" s="44"/>
      <c r="L316" s="44"/>
      <c r="M316" s="77"/>
    </row>
    <row r="317" spans="1:13" x14ac:dyDescent="0.35">
      <c r="A317" s="25"/>
      <c r="B317" s="26"/>
      <c r="C317" s="27"/>
      <c r="D317" s="36"/>
      <c r="E317" s="37"/>
      <c r="F317" s="36"/>
      <c r="G317" s="38"/>
      <c r="H317" s="36"/>
      <c r="I317" s="36"/>
      <c r="J317" s="27"/>
      <c r="K317" s="44"/>
      <c r="L317" s="44"/>
      <c r="M317" s="77"/>
    </row>
    <row r="318" spans="1:13" x14ac:dyDescent="0.35">
      <c r="A318" s="25"/>
      <c r="B318" s="26"/>
      <c r="C318" s="27"/>
      <c r="D318" s="36"/>
      <c r="E318" s="37"/>
      <c r="F318" s="36"/>
      <c r="G318" s="38"/>
      <c r="H318" s="36"/>
      <c r="I318" s="36"/>
      <c r="J318" s="27"/>
      <c r="K318" s="44"/>
      <c r="L318" s="44"/>
      <c r="M318" s="77"/>
    </row>
    <row r="319" spans="1:13" x14ac:dyDescent="0.35">
      <c r="A319" s="25"/>
      <c r="B319" s="26"/>
      <c r="C319" s="27"/>
      <c r="D319" s="36"/>
      <c r="E319" s="37"/>
      <c r="F319" s="36"/>
      <c r="G319" s="38"/>
      <c r="H319" s="36"/>
      <c r="I319" s="36"/>
      <c r="J319" s="27"/>
      <c r="K319" s="44"/>
      <c r="L319" s="44"/>
      <c r="M319" s="77"/>
    </row>
    <row r="320" spans="1:13" x14ac:dyDescent="0.35">
      <c r="A320" s="25"/>
      <c r="B320" s="26"/>
      <c r="C320" s="27"/>
      <c r="D320" s="36"/>
      <c r="E320" s="37"/>
      <c r="F320" s="36"/>
      <c r="G320" s="38"/>
      <c r="H320" s="36"/>
      <c r="I320" s="36"/>
      <c r="J320" s="27"/>
      <c r="K320" s="44"/>
      <c r="L320" s="44"/>
      <c r="M320" s="77"/>
    </row>
    <row r="321" spans="1:13" x14ac:dyDescent="0.35">
      <c r="A321" s="25"/>
      <c r="B321" s="26"/>
      <c r="C321" s="27"/>
      <c r="D321" s="36"/>
      <c r="E321" s="37"/>
      <c r="F321" s="36"/>
      <c r="G321" s="38"/>
      <c r="H321" s="36"/>
      <c r="I321" s="36"/>
      <c r="J321" s="27"/>
      <c r="K321" s="44"/>
      <c r="L321" s="44"/>
      <c r="M321" s="77"/>
    </row>
    <row r="322" spans="1:13" x14ac:dyDescent="0.35">
      <c r="A322" s="25"/>
      <c r="B322" s="26"/>
      <c r="C322" s="27"/>
      <c r="D322" s="36"/>
      <c r="E322" s="37"/>
      <c r="F322" s="36"/>
      <c r="G322" s="38"/>
      <c r="H322" s="36"/>
      <c r="I322" s="36"/>
      <c r="J322" s="27"/>
      <c r="K322" s="44"/>
      <c r="L322" s="44"/>
      <c r="M322" s="77"/>
    </row>
    <row r="323" spans="1:13" x14ac:dyDescent="0.35">
      <c r="A323" s="25"/>
      <c r="B323" s="26"/>
      <c r="C323" s="27"/>
      <c r="D323" s="36"/>
      <c r="E323" s="37"/>
      <c r="F323" s="36"/>
      <c r="G323" s="38"/>
      <c r="H323" s="36"/>
      <c r="I323" s="36"/>
      <c r="J323" s="27"/>
      <c r="K323" s="44"/>
      <c r="L323" s="44"/>
      <c r="M323" s="77"/>
    </row>
    <row r="324" spans="1:13" x14ac:dyDescent="0.35">
      <c r="A324" s="25"/>
      <c r="B324" s="26"/>
      <c r="C324" s="27"/>
      <c r="D324" s="36"/>
      <c r="E324" s="37"/>
      <c r="F324" s="36"/>
      <c r="G324" s="38"/>
      <c r="H324" s="36"/>
      <c r="I324" s="36"/>
      <c r="J324" s="27"/>
      <c r="K324" s="44"/>
      <c r="L324" s="44"/>
      <c r="M324" s="77"/>
    </row>
    <row r="325" spans="1:13" x14ac:dyDescent="0.35">
      <c r="B325" s="34"/>
    </row>
    <row r="326" spans="1:13" x14ac:dyDescent="0.35">
      <c r="B326" s="34"/>
    </row>
    <row r="327" spans="1:13" x14ac:dyDescent="0.35">
      <c r="B327" s="34"/>
    </row>
    <row r="328" spans="1:13" x14ac:dyDescent="0.35">
      <c r="B328" s="34"/>
    </row>
    <row r="329" spans="1:13" x14ac:dyDescent="0.35">
      <c r="B329" s="34"/>
    </row>
    <row r="330" spans="1:13" x14ac:dyDescent="0.35">
      <c r="B330" s="34"/>
    </row>
    <row r="331" spans="1:13" x14ac:dyDescent="0.35">
      <c r="B331" s="34"/>
    </row>
    <row r="332" spans="1:13" x14ac:dyDescent="0.35">
      <c r="B332" s="34"/>
    </row>
    <row r="333" spans="1:13" x14ac:dyDescent="0.35">
      <c r="B333" s="34"/>
    </row>
    <row r="334" spans="1:13" x14ac:dyDescent="0.35">
      <c r="B334" s="34"/>
    </row>
    <row r="335" spans="1:13" x14ac:dyDescent="0.35">
      <c r="B335" s="34"/>
    </row>
    <row r="336" spans="1:13" x14ac:dyDescent="0.35">
      <c r="B336" s="34"/>
    </row>
    <row r="337" spans="2:2" x14ac:dyDescent="0.35">
      <c r="B337" s="34"/>
    </row>
    <row r="338" spans="2:2" x14ac:dyDescent="0.35">
      <c r="B338" s="34"/>
    </row>
    <row r="339" spans="2:2" x14ac:dyDescent="0.35">
      <c r="B339" s="34"/>
    </row>
    <row r="340" spans="2:2" x14ac:dyDescent="0.35">
      <c r="B340" s="34"/>
    </row>
    <row r="341" spans="2:2" x14ac:dyDescent="0.35">
      <c r="B341" s="34"/>
    </row>
    <row r="342" spans="2:2" x14ac:dyDescent="0.35">
      <c r="B342" s="34"/>
    </row>
    <row r="343" spans="2:2" x14ac:dyDescent="0.35">
      <c r="B343" s="34"/>
    </row>
    <row r="344" spans="2:2" x14ac:dyDescent="0.35">
      <c r="B344" s="34"/>
    </row>
    <row r="345" spans="2:2" x14ac:dyDescent="0.35">
      <c r="B345" s="34"/>
    </row>
    <row r="346" spans="2:2" x14ac:dyDescent="0.35">
      <c r="B346" s="34"/>
    </row>
    <row r="347" spans="2:2" x14ac:dyDescent="0.35">
      <c r="B347" s="34"/>
    </row>
    <row r="348" spans="2:2" x14ac:dyDescent="0.35">
      <c r="B348" s="34"/>
    </row>
    <row r="349" spans="2:2" x14ac:dyDescent="0.35">
      <c r="B349" s="34"/>
    </row>
    <row r="350" spans="2:2" x14ac:dyDescent="0.35">
      <c r="B350" s="34"/>
    </row>
    <row r="351" spans="2:2" x14ac:dyDescent="0.35">
      <c r="B351" s="34"/>
    </row>
    <row r="352" spans="2:2" x14ac:dyDescent="0.35">
      <c r="B352" s="34"/>
    </row>
    <row r="353" spans="2:2" x14ac:dyDescent="0.35">
      <c r="B353" s="34"/>
    </row>
    <row r="354" spans="2:2" x14ac:dyDescent="0.35">
      <c r="B354" s="34"/>
    </row>
    <row r="355" spans="2:2" x14ac:dyDescent="0.35">
      <c r="B355" s="34"/>
    </row>
    <row r="356" spans="2:2" x14ac:dyDescent="0.35">
      <c r="B356" s="34"/>
    </row>
    <row r="357" spans="2:2" x14ac:dyDescent="0.35">
      <c r="B357" s="34"/>
    </row>
    <row r="358" spans="2:2" x14ac:dyDescent="0.35">
      <c r="B358" s="34"/>
    </row>
    <row r="359" spans="2:2" x14ac:dyDescent="0.35">
      <c r="B359" s="34"/>
    </row>
    <row r="360" spans="2:2" x14ac:dyDescent="0.35">
      <c r="B360" s="34"/>
    </row>
    <row r="361" spans="2:2" x14ac:dyDescent="0.35">
      <c r="B361" s="34"/>
    </row>
    <row r="362" spans="2:2" x14ac:dyDescent="0.35">
      <c r="B362" s="34"/>
    </row>
    <row r="363" spans="2:2" x14ac:dyDescent="0.35">
      <c r="B363" s="34"/>
    </row>
    <row r="364" spans="2:2" x14ac:dyDescent="0.35">
      <c r="B364" s="34"/>
    </row>
    <row r="365" spans="2:2" x14ac:dyDescent="0.35">
      <c r="B365" s="34"/>
    </row>
    <row r="366" spans="2:2" x14ac:dyDescent="0.35">
      <c r="B366" s="34"/>
    </row>
    <row r="367" spans="2:2" x14ac:dyDescent="0.35">
      <c r="B367" s="34"/>
    </row>
    <row r="368" spans="2:2" x14ac:dyDescent="0.35">
      <c r="B368" s="34"/>
    </row>
    <row r="369" spans="2:2" x14ac:dyDescent="0.35">
      <c r="B369" s="34"/>
    </row>
    <row r="370" spans="2:2" x14ac:dyDescent="0.35">
      <c r="B370" s="34"/>
    </row>
    <row r="371" spans="2:2" x14ac:dyDescent="0.35">
      <c r="B371" s="34"/>
    </row>
    <row r="372" spans="2:2" x14ac:dyDescent="0.35">
      <c r="B372" s="34"/>
    </row>
    <row r="373" spans="2:2" x14ac:dyDescent="0.35">
      <c r="B373" s="34"/>
    </row>
    <row r="374" spans="2:2" x14ac:dyDescent="0.35">
      <c r="B374" s="34"/>
    </row>
    <row r="375" spans="2:2" x14ac:dyDescent="0.35">
      <c r="B375" s="34"/>
    </row>
    <row r="376" spans="2:2" x14ac:dyDescent="0.35">
      <c r="B376" s="34"/>
    </row>
    <row r="377" spans="2:2" x14ac:dyDescent="0.35">
      <c r="B377" s="34"/>
    </row>
    <row r="378" spans="2:2" x14ac:dyDescent="0.35">
      <c r="B378" s="34"/>
    </row>
    <row r="379" spans="2:2" x14ac:dyDescent="0.35">
      <c r="B379" s="34"/>
    </row>
    <row r="380" spans="2:2" x14ac:dyDescent="0.35">
      <c r="B380" s="34"/>
    </row>
    <row r="381" spans="2:2" x14ac:dyDescent="0.35">
      <c r="B381" s="34"/>
    </row>
    <row r="382" spans="2:2" x14ac:dyDescent="0.35">
      <c r="B382" s="34"/>
    </row>
    <row r="383" spans="2:2" x14ac:dyDescent="0.35">
      <c r="B383" s="34"/>
    </row>
    <row r="384" spans="2:2" x14ac:dyDescent="0.35">
      <c r="B384" s="34"/>
    </row>
    <row r="385" spans="2:2" x14ac:dyDescent="0.35">
      <c r="B385" s="34"/>
    </row>
    <row r="386" spans="2:2" x14ac:dyDescent="0.35">
      <c r="B386" s="34"/>
    </row>
    <row r="387" spans="2:2" x14ac:dyDescent="0.35">
      <c r="B387" s="34"/>
    </row>
    <row r="388" spans="2:2" x14ac:dyDescent="0.35">
      <c r="B388" s="34"/>
    </row>
    <row r="389" spans="2:2" x14ac:dyDescent="0.35">
      <c r="B389" s="34"/>
    </row>
    <row r="390" spans="2:2" x14ac:dyDescent="0.35">
      <c r="B390" s="34"/>
    </row>
    <row r="391" spans="2:2" x14ac:dyDescent="0.35">
      <c r="B391" s="34"/>
    </row>
    <row r="392" spans="2:2" x14ac:dyDescent="0.35">
      <c r="B392" s="34"/>
    </row>
    <row r="393" spans="2:2" x14ac:dyDescent="0.35">
      <c r="B393" s="34"/>
    </row>
    <row r="394" spans="2:2" x14ac:dyDescent="0.35">
      <c r="B394" s="34"/>
    </row>
    <row r="395" spans="2:2" x14ac:dyDescent="0.35">
      <c r="B395" s="34"/>
    </row>
    <row r="396" spans="2:2" x14ac:dyDescent="0.35">
      <c r="B396" s="34"/>
    </row>
    <row r="397" spans="2:2" x14ac:dyDescent="0.35">
      <c r="B397" s="34"/>
    </row>
    <row r="398" spans="2:2" x14ac:dyDescent="0.35">
      <c r="B398" s="34"/>
    </row>
    <row r="399" spans="2:2" x14ac:dyDescent="0.35">
      <c r="B399" s="34"/>
    </row>
    <row r="400" spans="2:2" x14ac:dyDescent="0.35">
      <c r="B400" s="34"/>
    </row>
    <row r="401" spans="2:2" x14ac:dyDescent="0.35">
      <c r="B401" s="34"/>
    </row>
    <row r="402" spans="2:2" x14ac:dyDescent="0.35">
      <c r="B402" s="34"/>
    </row>
    <row r="403" spans="2:2" x14ac:dyDescent="0.35">
      <c r="B403" s="34"/>
    </row>
    <row r="404" spans="2:2" x14ac:dyDescent="0.35">
      <c r="B404" s="34"/>
    </row>
    <row r="405" spans="2:2" x14ac:dyDescent="0.35">
      <c r="B405" s="34"/>
    </row>
    <row r="406" spans="2:2" x14ac:dyDescent="0.35">
      <c r="B406" s="34"/>
    </row>
    <row r="407" spans="2:2" x14ac:dyDescent="0.35">
      <c r="B407" s="34"/>
    </row>
    <row r="408" spans="2:2" x14ac:dyDescent="0.35">
      <c r="B408" s="34"/>
    </row>
    <row r="409" spans="2:2" x14ac:dyDescent="0.35">
      <c r="B409" s="34"/>
    </row>
    <row r="410" spans="2:2" x14ac:dyDescent="0.35">
      <c r="B410" s="34"/>
    </row>
    <row r="411" spans="2:2" x14ac:dyDescent="0.35">
      <c r="B411" s="34"/>
    </row>
    <row r="412" spans="2:2" x14ac:dyDescent="0.35">
      <c r="B412" s="34"/>
    </row>
    <row r="413" spans="2:2" x14ac:dyDescent="0.35">
      <c r="B413" s="34"/>
    </row>
    <row r="414" spans="2:2" x14ac:dyDescent="0.35">
      <c r="B414" s="34"/>
    </row>
    <row r="415" spans="2:2" x14ac:dyDescent="0.35">
      <c r="B415" s="34"/>
    </row>
    <row r="416" spans="2:2" x14ac:dyDescent="0.35">
      <c r="B416" s="34"/>
    </row>
    <row r="417" spans="2:2" x14ac:dyDescent="0.35">
      <c r="B417" s="34"/>
    </row>
    <row r="418" spans="2:2" x14ac:dyDescent="0.35">
      <c r="B418" s="34"/>
    </row>
    <row r="419" spans="2:2" x14ac:dyDescent="0.35">
      <c r="B419" s="34"/>
    </row>
    <row r="420" spans="2:2" x14ac:dyDescent="0.35">
      <c r="B420" s="34"/>
    </row>
    <row r="421" spans="2:2" x14ac:dyDescent="0.35">
      <c r="B421" s="34"/>
    </row>
    <row r="422" spans="2:2" x14ac:dyDescent="0.35">
      <c r="B422" s="34"/>
    </row>
    <row r="423" spans="2:2" x14ac:dyDescent="0.35">
      <c r="B423" s="34"/>
    </row>
    <row r="424" spans="2:2" x14ac:dyDescent="0.35">
      <c r="B424" s="34"/>
    </row>
    <row r="425" spans="2:2" x14ac:dyDescent="0.35">
      <c r="B425" s="34"/>
    </row>
    <row r="426" spans="2:2" x14ac:dyDescent="0.35">
      <c r="B426" s="34"/>
    </row>
    <row r="427" spans="2:2" x14ac:dyDescent="0.35">
      <c r="B427" s="34"/>
    </row>
    <row r="428" spans="2:2" x14ac:dyDescent="0.35">
      <c r="B428" s="34"/>
    </row>
    <row r="429" spans="2:2" x14ac:dyDescent="0.35">
      <c r="B429" s="34"/>
    </row>
    <row r="430" spans="2:2" x14ac:dyDescent="0.35">
      <c r="B430" s="34"/>
    </row>
    <row r="431" spans="2:2" x14ac:dyDescent="0.35">
      <c r="B431" s="34"/>
    </row>
    <row r="432" spans="2:2" x14ac:dyDescent="0.35">
      <c r="B432" s="34"/>
    </row>
    <row r="433" spans="2:2" x14ac:dyDescent="0.35">
      <c r="B433" s="34"/>
    </row>
    <row r="434" spans="2:2" x14ac:dyDescent="0.35">
      <c r="B434" s="34"/>
    </row>
    <row r="435" spans="2:2" x14ac:dyDescent="0.35">
      <c r="B435" s="34"/>
    </row>
    <row r="436" spans="2:2" x14ac:dyDescent="0.35">
      <c r="B436" s="34"/>
    </row>
    <row r="437" spans="2:2" x14ac:dyDescent="0.35">
      <c r="B437" s="34"/>
    </row>
    <row r="438" spans="2:2" x14ac:dyDescent="0.35">
      <c r="B438" s="34"/>
    </row>
    <row r="439" spans="2:2" x14ac:dyDescent="0.35">
      <c r="B439" s="34"/>
    </row>
    <row r="440" spans="2:2" x14ac:dyDescent="0.35">
      <c r="B440" s="34"/>
    </row>
    <row r="441" spans="2:2" x14ac:dyDescent="0.35">
      <c r="B441" s="34"/>
    </row>
    <row r="442" spans="2:2" x14ac:dyDescent="0.35">
      <c r="B442" s="34"/>
    </row>
    <row r="443" spans="2:2" x14ac:dyDescent="0.35">
      <c r="B443" s="34"/>
    </row>
    <row r="444" spans="2:2" x14ac:dyDescent="0.35">
      <c r="B444" s="34"/>
    </row>
    <row r="445" spans="2:2" x14ac:dyDescent="0.35">
      <c r="B445" s="34"/>
    </row>
    <row r="446" spans="2:2" x14ac:dyDescent="0.35">
      <c r="B446" s="34"/>
    </row>
    <row r="447" spans="2:2" x14ac:dyDescent="0.35">
      <c r="B447" s="34"/>
    </row>
    <row r="448" spans="2:2" x14ac:dyDescent="0.35">
      <c r="B448" s="34"/>
    </row>
    <row r="449" spans="2:2" x14ac:dyDescent="0.35">
      <c r="B449" s="34"/>
    </row>
    <row r="450" spans="2:2" x14ac:dyDescent="0.35">
      <c r="B450" s="34"/>
    </row>
    <row r="451" spans="2:2" x14ac:dyDescent="0.35">
      <c r="B451" s="34"/>
    </row>
    <row r="452" spans="2:2" x14ac:dyDescent="0.35">
      <c r="B452" s="34"/>
    </row>
    <row r="453" spans="2:2" x14ac:dyDescent="0.35">
      <c r="B453" s="34"/>
    </row>
    <row r="454" spans="2:2" x14ac:dyDescent="0.35">
      <c r="B454" s="34"/>
    </row>
    <row r="455" spans="2:2" x14ac:dyDescent="0.35">
      <c r="B455" s="34"/>
    </row>
    <row r="456" spans="2:2" x14ac:dyDescent="0.35">
      <c r="B456" s="34"/>
    </row>
    <row r="457" spans="2:2" x14ac:dyDescent="0.35">
      <c r="B457" s="34"/>
    </row>
    <row r="458" spans="2:2" x14ac:dyDescent="0.35">
      <c r="B458" s="34"/>
    </row>
    <row r="459" spans="2:2" x14ac:dyDescent="0.35">
      <c r="B459" s="34"/>
    </row>
    <row r="460" spans="2:2" x14ac:dyDescent="0.35">
      <c r="B460" s="34"/>
    </row>
    <row r="461" spans="2:2" x14ac:dyDescent="0.35">
      <c r="B461" s="34"/>
    </row>
    <row r="462" spans="2:2" x14ac:dyDescent="0.35">
      <c r="B462" s="34"/>
    </row>
    <row r="463" spans="2:2" x14ac:dyDescent="0.35">
      <c r="B463" s="34"/>
    </row>
    <row r="464" spans="2:2" x14ac:dyDescent="0.35">
      <c r="B464" s="34"/>
    </row>
    <row r="465" spans="2:2" x14ac:dyDescent="0.35">
      <c r="B465" s="34"/>
    </row>
    <row r="466" spans="2:2" x14ac:dyDescent="0.35">
      <c r="B466" s="34"/>
    </row>
    <row r="467" spans="2:2" x14ac:dyDescent="0.35">
      <c r="B467" s="34"/>
    </row>
    <row r="468" spans="2:2" x14ac:dyDescent="0.35">
      <c r="B468" s="34"/>
    </row>
    <row r="469" spans="2:2" x14ac:dyDescent="0.35">
      <c r="B469" s="34"/>
    </row>
    <row r="470" spans="2:2" x14ac:dyDescent="0.35">
      <c r="B470" s="34"/>
    </row>
    <row r="471" spans="2:2" x14ac:dyDescent="0.35">
      <c r="B471" s="34"/>
    </row>
    <row r="472" spans="2:2" x14ac:dyDescent="0.35">
      <c r="B472" s="34"/>
    </row>
    <row r="473" spans="2:2" x14ac:dyDescent="0.35">
      <c r="B473" s="34"/>
    </row>
    <row r="474" spans="2:2" x14ac:dyDescent="0.35">
      <c r="B474" s="34"/>
    </row>
    <row r="475" spans="2:2" x14ac:dyDescent="0.35">
      <c r="B475" s="34"/>
    </row>
    <row r="476" spans="2:2" x14ac:dyDescent="0.35">
      <c r="B476" s="34"/>
    </row>
    <row r="477" spans="2:2" x14ac:dyDescent="0.35">
      <c r="B477" s="34"/>
    </row>
    <row r="478" spans="2:2" x14ac:dyDescent="0.35">
      <c r="B478" s="34"/>
    </row>
    <row r="479" spans="2:2" x14ac:dyDescent="0.35">
      <c r="B479" s="34"/>
    </row>
    <row r="480" spans="2:2" x14ac:dyDescent="0.35">
      <c r="B480" s="34"/>
    </row>
    <row r="481" spans="2:2" x14ac:dyDescent="0.35">
      <c r="B481" s="34"/>
    </row>
    <row r="482" spans="2:2" x14ac:dyDescent="0.35">
      <c r="B482" s="34"/>
    </row>
    <row r="483" spans="2:2" x14ac:dyDescent="0.35">
      <c r="B483" s="34"/>
    </row>
    <row r="484" spans="2:2" x14ac:dyDescent="0.35">
      <c r="B484" s="34"/>
    </row>
    <row r="485" spans="2:2" x14ac:dyDescent="0.35">
      <c r="B485" s="34"/>
    </row>
    <row r="486" spans="2:2" x14ac:dyDescent="0.35">
      <c r="B486" s="34"/>
    </row>
    <row r="487" spans="2:2" x14ac:dyDescent="0.35">
      <c r="B487" s="34"/>
    </row>
    <row r="488" spans="2:2" x14ac:dyDescent="0.35">
      <c r="B488" s="34"/>
    </row>
    <row r="489" spans="2:2" x14ac:dyDescent="0.35">
      <c r="B489" s="34"/>
    </row>
    <row r="490" spans="2:2" x14ac:dyDescent="0.35">
      <c r="B490" s="34"/>
    </row>
    <row r="491" spans="2:2" x14ac:dyDescent="0.35">
      <c r="B491" s="34"/>
    </row>
    <row r="492" spans="2:2" x14ac:dyDescent="0.35">
      <c r="B492" s="34"/>
    </row>
    <row r="493" spans="2:2" x14ac:dyDescent="0.35">
      <c r="B493" s="34"/>
    </row>
    <row r="494" spans="2:2" x14ac:dyDescent="0.35">
      <c r="B494" s="34"/>
    </row>
    <row r="495" spans="2:2" x14ac:dyDescent="0.35">
      <c r="B495" s="34"/>
    </row>
    <row r="496" spans="2:2" x14ac:dyDescent="0.35">
      <c r="B496" s="34"/>
    </row>
    <row r="497" spans="2:2" x14ac:dyDescent="0.35">
      <c r="B497" s="34"/>
    </row>
    <row r="498" spans="2:2" x14ac:dyDescent="0.35">
      <c r="B498" s="34"/>
    </row>
    <row r="499" spans="2:2" x14ac:dyDescent="0.35">
      <c r="B499" s="34"/>
    </row>
    <row r="500" spans="2:2" x14ac:dyDescent="0.35">
      <c r="B500" s="34"/>
    </row>
    <row r="501" spans="2:2" x14ac:dyDescent="0.35">
      <c r="B501" s="34"/>
    </row>
    <row r="502" spans="2:2" x14ac:dyDescent="0.35">
      <c r="B502" s="34"/>
    </row>
    <row r="503" spans="2:2" x14ac:dyDescent="0.35">
      <c r="B503" s="34"/>
    </row>
    <row r="504" spans="2:2" x14ac:dyDescent="0.35">
      <c r="B504" s="34"/>
    </row>
    <row r="505" spans="2:2" x14ac:dyDescent="0.35">
      <c r="B505" s="34"/>
    </row>
    <row r="506" spans="2:2" x14ac:dyDescent="0.35">
      <c r="B506" s="34"/>
    </row>
    <row r="507" spans="2:2" x14ac:dyDescent="0.35">
      <c r="B507" s="34"/>
    </row>
    <row r="508" spans="2:2" x14ac:dyDescent="0.35">
      <c r="B508" s="34"/>
    </row>
    <row r="509" spans="2:2" x14ac:dyDescent="0.35">
      <c r="B509" s="34"/>
    </row>
    <row r="510" spans="2:2" x14ac:dyDescent="0.35">
      <c r="B510" s="34"/>
    </row>
    <row r="511" spans="2:2" x14ac:dyDescent="0.35">
      <c r="B511" s="34"/>
    </row>
    <row r="512" spans="2:2" x14ac:dyDescent="0.35">
      <c r="B512" s="34"/>
    </row>
    <row r="513" spans="2:2" x14ac:dyDescent="0.35">
      <c r="B513" s="34"/>
    </row>
    <row r="514" spans="2:2" x14ac:dyDescent="0.35">
      <c r="B514" s="34"/>
    </row>
    <row r="515" spans="2:2" x14ac:dyDescent="0.35">
      <c r="B515" s="34"/>
    </row>
    <row r="516" spans="2:2" x14ac:dyDescent="0.35">
      <c r="B516" s="34"/>
    </row>
    <row r="517" spans="2:2" x14ac:dyDescent="0.35">
      <c r="B517" s="34"/>
    </row>
    <row r="518" spans="2:2" x14ac:dyDescent="0.35">
      <c r="B518" s="34"/>
    </row>
    <row r="519" spans="2:2" x14ac:dyDescent="0.35">
      <c r="B519" s="34"/>
    </row>
    <row r="520" spans="2:2" x14ac:dyDescent="0.35">
      <c r="B520" s="34"/>
    </row>
    <row r="521" spans="2:2" x14ac:dyDescent="0.35">
      <c r="B521" s="34"/>
    </row>
    <row r="522" spans="2:2" x14ac:dyDescent="0.35">
      <c r="B522" s="34"/>
    </row>
    <row r="523" spans="2:2" x14ac:dyDescent="0.35">
      <c r="B523" s="34"/>
    </row>
    <row r="524" spans="2:2" x14ac:dyDescent="0.35">
      <c r="B524" s="34"/>
    </row>
    <row r="525" spans="2:2" x14ac:dyDescent="0.35">
      <c r="B525" s="34"/>
    </row>
    <row r="526" spans="2:2" x14ac:dyDescent="0.35">
      <c r="B526" s="34"/>
    </row>
    <row r="527" spans="2:2" x14ac:dyDescent="0.35">
      <c r="B527" s="34"/>
    </row>
    <row r="528" spans="2:2" x14ac:dyDescent="0.35">
      <c r="B528" s="34"/>
    </row>
    <row r="529" spans="2:2" x14ac:dyDescent="0.35">
      <c r="B529" s="34"/>
    </row>
    <row r="530" spans="2:2" x14ac:dyDescent="0.35">
      <c r="B530" s="34"/>
    </row>
    <row r="531" spans="2:2" x14ac:dyDescent="0.35">
      <c r="B531" s="34"/>
    </row>
    <row r="532" spans="2:2" x14ac:dyDescent="0.35">
      <c r="B532" s="34"/>
    </row>
    <row r="533" spans="2:2" x14ac:dyDescent="0.35">
      <c r="B533" s="34"/>
    </row>
    <row r="534" spans="2:2" x14ac:dyDescent="0.35">
      <c r="B534" s="34"/>
    </row>
    <row r="535" spans="2:2" x14ac:dyDescent="0.35">
      <c r="B535" s="34"/>
    </row>
    <row r="536" spans="2:2" x14ac:dyDescent="0.35">
      <c r="B536" s="34"/>
    </row>
    <row r="537" spans="2:2" x14ac:dyDescent="0.35">
      <c r="B537" s="34"/>
    </row>
    <row r="538" spans="2:2" x14ac:dyDescent="0.35">
      <c r="B538" s="34"/>
    </row>
    <row r="539" spans="2:2" x14ac:dyDescent="0.35">
      <c r="B539" s="34"/>
    </row>
    <row r="540" spans="2:2" x14ac:dyDescent="0.35">
      <c r="B540" s="34"/>
    </row>
    <row r="541" spans="2:2" x14ac:dyDescent="0.35">
      <c r="B541" s="34"/>
    </row>
    <row r="542" spans="2:2" x14ac:dyDescent="0.35">
      <c r="B542" s="34"/>
    </row>
    <row r="543" spans="2:2" x14ac:dyDescent="0.35">
      <c r="B543" s="34"/>
    </row>
    <row r="544" spans="2:2" x14ac:dyDescent="0.35">
      <c r="B544" s="34"/>
    </row>
  </sheetData>
  <autoFilter ref="A7:W205" xr:uid="{00000000-0009-0000-0000-000000000000}"/>
  <mergeCells count="16">
    <mergeCell ref="B208:F208"/>
    <mergeCell ref="B211:I211"/>
    <mergeCell ref="I5:J5"/>
    <mergeCell ref="K5:K6"/>
    <mergeCell ref="L5:L6"/>
    <mergeCell ref="B207:F207"/>
    <mergeCell ref="J1:L1"/>
    <mergeCell ref="A3:L3"/>
    <mergeCell ref="A5:A6"/>
    <mergeCell ref="B5:B6"/>
    <mergeCell ref="C5:C6"/>
    <mergeCell ref="D5:D6"/>
    <mergeCell ref="E5:E6"/>
    <mergeCell ref="F5:F6"/>
    <mergeCell ref="G5:G6"/>
    <mergeCell ref="H5:H6"/>
  </mergeCells>
  <pageMargins left="0.23622047244094491" right="0.19685039370078741" top="0.15748031496062992" bottom="0.15748031496062992" header="0.23622047244094491" footer="0.19685039370078741"/>
  <pageSetup paperSize="9" scale="7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Новоселки куст 9</vt:lpstr>
      <vt:lpstr>'Новоселки куст 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Хамидулин Саяр Гаярович</cp:lastModifiedBy>
  <cp:lastPrinted>2019-02-15T06:55:52Z</cp:lastPrinted>
  <dcterms:created xsi:type="dcterms:W3CDTF">1996-10-08T23:32:33Z</dcterms:created>
  <dcterms:modified xsi:type="dcterms:W3CDTF">2024-02-26T06:51:41Z</dcterms:modified>
</cp:coreProperties>
</file>